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БЮДЖЕТА'!$A$8:$E$198</definedName>
    <definedName name="_xlnm.Print_Titles" localSheetId="0">'БЕЗ УЧЕТА СЧЕТОВ БЮДЖЕТА'!$8:$8</definedName>
    <definedName name="_xlnm.Print_Area" localSheetId="0">'БЕЗ УЧЕТА СЧЕТОВ БЮДЖЕТА'!$A$1:$I$198</definedName>
  </definedNames>
  <calcPr fullCalcOnLoad="1"/>
</workbook>
</file>

<file path=xl/sharedStrings.xml><?xml version="1.0" encoding="utf-8"?>
<sst xmlns="http://schemas.openxmlformats.org/spreadsheetml/2006/main" count="400" uniqueCount="295">
  <si>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</si>
  <si>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</si>
  <si>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</si>
  <si>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</si>
  <si>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</si>
  <si>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</si>
  <si>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</si>
  <si>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</si>
  <si>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</si>
  <si>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</si>
  <si>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</si>
  <si>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</si>
  <si>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</si>
  <si>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</si>
  <si>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</si>
  <si>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</si>
  <si>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</si>
  <si>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</si>
  <si>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</si>
  <si>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</si>
  <si>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</si>
  <si>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</si>
  <si>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</si>
  <si>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</si>
  <si>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</si>
  <si>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</si>
  <si>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</si>
  <si>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</si>
  <si>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</si>
  <si>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</si>
  <si>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</si>
  <si>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</si>
  <si>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</si>
  <si>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</si>
  <si>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</si>
  <si>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</si>
  <si>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</si>
  <si>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</si>
  <si>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</si>
  <si>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</si>
  <si>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</si>
  <si>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</si>
  <si>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</si>
  <si>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</si>
  <si>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</si>
  <si>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</si>
  <si>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</si>
  <si>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</si>
  <si>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</si>
  <si>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</si>
  <si>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</si>
  <si>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</si>
  <si>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</si>
  <si>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</si>
  <si>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</si>
  <si>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</si>
  <si>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</si>
  <si>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</si>
  <si>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</si>
  <si>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</si>
  <si>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</si>
  <si>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</si>
  <si>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</si>
  <si>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</si>
  <si>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</si>
  <si>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</si>
  <si>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</si>
  <si>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</si>
  <si>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</si>
  <si>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</si>
  <si>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</si>
  <si>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</si>
  <si>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</si>
  <si>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</si>
  <si>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</si>
  <si>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</si>
  <si>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</si>
  <si>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</si>
  <si>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</si>
  <si>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</si>
  <si>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</si>
  <si>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</si>
  <si>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</si>
  <si>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</si>
  <si>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</si>
  <si>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</si>
  <si>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</si>
  <si>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</si>
  <si>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</si>
  <si>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</si>
  <si>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</si>
  <si>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</si>
  <si>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</si>
  <si>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</si>
  <si>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</si>
  <si>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</si>
  <si>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</si>
  <si>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</si>
  <si>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</si>
  <si>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</si>
  <si>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</si>
  <si>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</si>
  <si>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</si>
  <si>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</si>
  <si>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</si>
  <si>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</si>
  <si>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</si>
  <si>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</si>
  <si>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</si>
  <si>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</si>
  <si>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</si>
  <si>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</si>
  <si>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</si>
  <si>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</si>
  <si>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</si>
  <si>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</si>
  <si>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</si>
  <si>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</si>
  <si>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</si>
  <si>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Развитие МТБ бюджетных учреждений дополнительного образования</t>
  </si>
  <si>
    <t>0330011690</t>
  </si>
  <si>
    <t>2300000000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</si>
  <si>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</si>
  <si>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</si>
  <si>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</si>
  <si>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</si>
  <si>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</si>
  <si>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</si>
  <si>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</si>
  <si>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</si>
  <si>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</si>
  <si>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</si>
  <si>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</si>
  <si>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</si>
  <si>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</si>
  <si>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</si>
  <si>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</si>
  <si>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</si>
  <si>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</si>
  <si>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</si>
  <si>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</si>
  <si>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</si>
  <si>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</si>
  <si>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</si>
  <si>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</si>
  <si>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</si>
  <si>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</si>
  <si>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</si>
  <si>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</si>
  <si>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</si>
  <si>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</si>
  <si>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</si>
  <si>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</si>
  <si>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</si>
  <si>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</si>
  <si>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</si>
  <si>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</si>
  <si>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</si>
  <si>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</si>
  <si>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</si>
  <si>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</si>
  <si>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</si>
  <si>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</si>
  <si>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</si>
  <si>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</si>
  <si>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</si>
  <si>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</si>
  <si>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</si>
  <si>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</si>
  <si>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</si>
  <si>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</si>
  <si>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</si>
  <si>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</si>
  <si>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</si>
  <si>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</si>
  <si>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</si>
  <si>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</si>
  <si>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</si>
  <si>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</si>
  <si>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</si>
  <si>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1000011610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</si>
  <si>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</si>
  <si>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</si>
  <si>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</si>
  <si>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</si>
  <si>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</si>
  <si>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</si>
  <si>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</si>
  <si>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</si>
  <si>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</si>
  <si>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</si>
  <si>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</si>
  <si>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</si>
  <si>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</si>
  <si>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</si>
  <si>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</si>
  <si>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</si>
  <si>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</si>
  <si>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</si>
  <si>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</si>
  <si>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</si>
  <si>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</si>
  <si>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</si>
  <si>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</si>
  <si>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</si>
  <si>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</si>
  <si>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</si>
  <si>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</si>
  <si>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</si>
  <si>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</si>
  <si>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</si>
  <si>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</si>
  <si>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</si>
  <si>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</si>
  <si>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</si>
  <si>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</si>
  <si>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9999912030</t>
  </si>
  <si>
    <t>9999951200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</si>
  <si>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</si>
  <si>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</si>
  <si>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</si>
  <si>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</si>
  <si>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</si>
  <si>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</si>
  <si>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</si>
  <si>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</si>
  <si>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</si>
  <si>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</si>
  <si>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</si>
  <si>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</si>
  <si>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</si>
  <si>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</si>
  <si>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</si>
  <si>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</si>
  <si>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</si>
  <si>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</si>
  <si>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</si>
  <si>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</si>
  <si>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</si>
  <si>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</si>
  <si>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</si>
  <si>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</si>
  <si>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</si>
  <si>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Мероприятия администрации Михайловского муниципального района по развитию и поддержке социально ориентированных некоммерческих организаций ММР</t>
  </si>
  <si>
    <t>2000011610</t>
  </si>
  <si>
    <t>1400011610</t>
  </si>
  <si>
    <t>2021 год</t>
  </si>
  <si>
    <t>2023 год</t>
  </si>
  <si>
    <t>2022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</si>
  <si>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</si>
  <si>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</si>
  <si>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020E593140</t>
  </si>
  <si>
    <t>031E593140</t>
  </si>
  <si>
    <t>0340093080</t>
  </si>
  <si>
    <t>032E593140</t>
  </si>
  <si>
    <t>033E593140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</si>
  <si>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</si>
  <si>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</si>
  <si>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</si>
  <si>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</si>
  <si>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</si>
  <si>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150P592220</t>
  </si>
  <si>
    <t>150P5S2220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</si>
  <si>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</si>
  <si>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</si>
  <si>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210P592190</t>
  </si>
  <si>
    <t>210P5S2190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</si>
  <si>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</si>
  <si>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</si>
  <si>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2100092020</t>
  </si>
  <si>
    <t>21000S2020</t>
  </si>
  <si>
    <t>2100092340</t>
  </si>
  <si>
    <t>21000S2340</t>
  </si>
  <si>
    <t>210E250970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</si>
  <si>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</si>
  <si>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</si>
  <si>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9999954690</t>
  </si>
  <si>
    <t>Расходы на проведение Всероссийской переписи населения 2020 года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</si>
  <si>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</si>
  <si>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</si>
  <si>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0800011620</t>
  </si>
  <si>
    <t xml:space="preserve">Мероприятия районных казенных муниципальных учреждений  по содействию развитию малого и среднего предпринимательства на территории ММР </t>
  </si>
  <si>
    <t>Дошкольное образование</t>
  </si>
  <si>
    <t>Расходы на погашение кредиторской задолженности прошлых лет</t>
  </si>
  <si>
    <t>9999919110</t>
  </si>
  <si>
    <t>Общее образование</t>
  </si>
  <si>
    <t>Дополнительное образование</t>
  </si>
  <si>
    <t>Исполнено</t>
  </si>
  <si>
    <t>% Исполнения</t>
  </si>
  <si>
    <t>0500011610</t>
  </si>
  <si>
    <t>9999912190</t>
  </si>
  <si>
    <t>9999914910</t>
  </si>
  <si>
    <t xml:space="preserve">Приложение 4 к решению </t>
  </si>
  <si>
    <t>районного бюджета за 1 квартал 2021 года  по финансовому обеспечению муниципальных программ Михайловского муниципального района и непрограммным направлениям деятельности</t>
  </si>
  <si>
    <t>№ 72 от 27.05.2021г.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</si>
</sst>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#,##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4" fontId="37" fillId="2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180" fontId="1" fillId="0" borderId="0" xfId="0" applyNumberFormat="1" applyFont="1" applyAlignment="1">
      <alignment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4" applyNumberFormat="1" applyFont="1" applyAlignment="1">
      <alignment/>
    </xf>
    <xf numFmtId="49" fontId="2" fillId="0" borderId="11" xfId="0" applyNumberFormat="1" applyFont="1" applyFill="1" applyBorder="1" applyAlignment="1">
      <alignment horizontal="center" vertical="center" shrinkToFit="1"/>
    </xf>
    <xf numFmtId="185" fontId="1" fillId="0" borderId="0" xfId="64" applyNumberFormat="1" applyFont="1" applyAlignment="1">
      <alignment shrinkToFit="1"/>
    </xf>
    <xf numFmtId="185" fontId="1" fillId="0" borderId="0" xfId="64" applyNumberFormat="1" applyFont="1" applyAlignment="1">
      <alignment/>
    </xf>
    <xf numFmtId="0" fontId="2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77" fontId="4" fillId="34" borderId="11" xfId="0" applyNumberFormat="1" applyFont="1" applyFill="1" applyBorder="1" applyAlignment="1">
      <alignment horizontal="center" vertical="center" wrapText="1"/>
    </xf>
    <xf numFmtId="171" fontId="4" fillId="41" borderId="11" xfId="64" applyFont="1" applyFill="1" applyBorder="1" applyAlignment="1">
      <alignment horizontal="center" vertical="center" wrapText="1"/>
    </xf>
    <xf numFmtId="2" fontId="4" fillId="41" borderId="11" xfId="0" applyNumberFormat="1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vertical="top" wrapText="1" shrinkToFit="1"/>
    </xf>
    <xf numFmtId="177" fontId="6" fillId="38" borderId="11" xfId="0" applyNumberFormat="1" applyFont="1" applyFill="1" applyBorder="1" applyAlignment="1">
      <alignment horizontal="center" vertical="center" wrapText="1"/>
    </xf>
    <xf numFmtId="177" fontId="2" fillId="36" borderId="11" xfId="0" applyNumberFormat="1" applyFont="1" applyFill="1" applyBorder="1" applyAlignment="1">
      <alignment horizontal="center" vertical="center" wrapText="1"/>
    </xf>
    <xf numFmtId="177" fontId="2" fillId="39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64" applyNumberFormat="1" applyFont="1" applyFill="1" applyBorder="1" applyAlignment="1">
      <alignment horizontal="center" vertical="center" shrinkToFit="1"/>
    </xf>
    <xf numFmtId="177" fontId="5" fillId="37" borderId="0" xfId="0" applyNumberFormat="1" applyFont="1" applyFill="1" applyBorder="1" applyAlignment="1">
      <alignment horizontal="center" vertical="center" shrinkToFit="1"/>
    </xf>
    <xf numFmtId="2" fontId="3" fillId="41" borderId="11" xfId="0" applyNumberFormat="1" applyFont="1" applyFill="1" applyBorder="1" applyAlignment="1">
      <alignment horizontal="center" vertical="center"/>
    </xf>
    <xf numFmtId="177" fontId="2" fillId="40" borderId="11" xfId="0" applyNumberFormat="1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2" fontId="2" fillId="41" borderId="11" xfId="0" applyNumberFormat="1" applyFont="1" applyFill="1" applyBorder="1" applyAlignment="1">
      <alignment horizontal="center" vertical="center"/>
    </xf>
    <xf numFmtId="0" fontId="1" fillId="40" borderId="0" xfId="0" applyFont="1" applyFill="1" applyAlignment="1">
      <alignment/>
    </xf>
    <xf numFmtId="177" fontId="2" fillId="40" borderId="13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8" xfId="34"/>
    <cellStyle name="xl40" xfId="35"/>
    <cellStyle name="xl6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showGridLines="0" tabSelected="1" view="pageBreakPreview" zoomScale="115" zoomScaleNormal="110" zoomScaleSheetLayoutView="115" zoomScalePageLayoutView="0" workbookViewId="0" topLeftCell="A1">
      <selection activeCell="E4" sqref="E4"/>
    </sheetView>
  </sheetViews>
  <sheetFormatPr defaultColWidth="9.00390625" defaultRowHeight="12.75" outlineLevelRow="6"/>
  <cols>
    <col min="1" max="1" width="75.25390625" style="2" customWidth="1"/>
    <col min="2" max="2" width="6.125" style="11" customWidth="1"/>
    <col min="3" max="3" width="0" style="2" hidden="1" customWidth="1"/>
    <col min="4" max="4" width="15.125" style="2" customWidth="1"/>
    <col min="5" max="7" width="20.75390625" style="2" customWidth="1"/>
    <col min="8" max="8" width="17.25390625" style="2" hidden="1" customWidth="1"/>
    <col min="9" max="9" width="17.00390625" style="2" hidden="1" customWidth="1"/>
    <col min="10" max="10" width="9.125" style="90" customWidth="1"/>
    <col min="11" max="16384" width="9.125" style="2" customWidth="1"/>
  </cols>
  <sheetData>
    <row r="1" spans="5:9" ht="15.75">
      <c r="E1" s="94" t="s">
        <v>292</v>
      </c>
      <c r="F1" s="94"/>
      <c r="G1" s="94"/>
      <c r="H1" s="94"/>
      <c r="I1" s="94"/>
    </row>
    <row r="2" spans="5:9" ht="15.75">
      <c r="E2" s="95" t="s">
        <v>57</v>
      </c>
      <c r="F2" s="95"/>
      <c r="G2" s="95"/>
      <c r="H2" s="95"/>
      <c r="I2" s="95"/>
    </row>
    <row r="3" spans="5:9" ht="15.75">
      <c r="E3" s="96" t="s">
        <v>294</v>
      </c>
      <c r="F3" s="96"/>
      <c r="G3" s="96"/>
      <c r="H3" s="96"/>
      <c r="I3" s="96"/>
    </row>
    <row r="5" spans="1:9" ht="30.75" customHeight="1">
      <c r="A5" s="93" t="s">
        <v>19</v>
      </c>
      <c r="B5" s="93"/>
      <c r="C5" s="93"/>
      <c r="D5" s="93"/>
      <c r="E5" s="93"/>
      <c r="F5" s="93"/>
      <c r="G5" s="93"/>
      <c r="H5" s="93"/>
      <c r="I5" s="93"/>
    </row>
    <row r="6" spans="1:9" ht="57" customHeight="1">
      <c r="A6" s="92" t="s">
        <v>293</v>
      </c>
      <c r="B6" s="92"/>
      <c r="C6" s="92"/>
      <c r="D6" s="92"/>
      <c r="E6" s="92"/>
      <c r="F6" s="92"/>
      <c r="G6" s="92"/>
      <c r="H6" s="92"/>
      <c r="I6" s="92"/>
    </row>
    <row r="7" spans="1:7" ht="15.75">
      <c r="A7" s="17"/>
      <c r="B7" s="17"/>
      <c r="C7" s="17"/>
      <c r="D7" s="17"/>
      <c r="E7" s="17"/>
      <c r="F7" s="17"/>
      <c r="G7" s="17"/>
    </row>
    <row r="8" spans="1:9" ht="15">
      <c r="A8" s="4" t="s">
        <v>0</v>
      </c>
      <c r="B8" s="4" t="s">
        <v>14</v>
      </c>
      <c r="C8" s="4" t="s">
        <v>1</v>
      </c>
      <c r="D8" s="4" t="s">
        <v>208</v>
      </c>
      <c r="E8" s="4" t="s">
        <v>246</v>
      </c>
      <c r="F8" s="72" t="s">
        <v>287</v>
      </c>
      <c r="G8" s="73" t="s">
        <v>288</v>
      </c>
      <c r="H8" s="4" t="s">
        <v>248</v>
      </c>
      <c r="I8" s="4" t="s">
        <v>247</v>
      </c>
    </row>
    <row r="9" spans="1:9" ht="25.5" customHeight="1">
      <c r="A9" s="31" t="s">
        <v>56</v>
      </c>
      <c r="B9" s="32" t="s">
        <v>2</v>
      </c>
      <c r="C9" s="33"/>
      <c r="D9" s="32" t="s">
        <v>82</v>
      </c>
      <c r="E9" s="77">
        <f>E13+E19+E48+E57+E60+E66+E70+E78+E81+E88+E93+E105+E10+E51+E45+E108+E127+E130+E133+E136+E63+E84+E114+E117</f>
        <v>1009866.2216100001</v>
      </c>
      <c r="F9" s="77">
        <f>F13+F19+F48+F57+F60+F66+F70+F78+F81+F88+F93+F105+F10+F51+F45+F108+F127+F130+F133+F136+F63+F84+F114+F117</f>
        <v>187627.14700000003</v>
      </c>
      <c r="G9" s="74">
        <f>F9/E9*100</f>
        <v>18.57940616142914</v>
      </c>
      <c r="H9" s="77">
        <f>H13+H19+H48+H57+H60+H66+H70+H78+H81+H88+H93+H105+H10+H51+H45+H108+H127+H130+H133+H136+H63+H84+H114+H117</f>
        <v>850523.0685499999</v>
      </c>
      <c r="I9" s="77">
        <f>I13+I19+I48+I57+I60+I66+I70+I78+I81+I88+I93+I105+I10+I51+I45+I108+I127+I130+I133+I136+I63+I84+I114+I117</f>
        <v>886769.70621</v>
      </c>
    </row>
    <row r="10" spans="1:9" ht="33.75" customHeight="1">
      <c r="A10" s="39" t="s">
        <v>173</v>
      </c>
      <c r="B10" s="40" t="s">
        <v>63</v>
      </c>
      <c r="C10" s="41"/>
      <c r="D10" s="40" t="s">
        <v>83</v>
      </c>
      <c r="E10" s="78">
        <f aca="true" t="shared" si="0" ref="E10:I11">E11</f>
        <v>2189.0064</v>
      </c>
      <c r="F10" s="78">
        <f t="shared" si="0"/>
        <v>0</v>
      </c>
      <c r="G10" s="74">
        <f aca="true" t="shared" si="1" ref="G10:G73">F10/E10*100</f>
        <v>0</v>
      </c>
      <c r="H10" s="78">
        <f t="shared" si="0"/>
        <v>1730.34453</v>
      </c>
      <c r="I10" s="78">
        <f t="shared" si="0"/>
        <v>1762.47147</v>
      </c>
    </row>
    <row r="11" spans="1:9" ht="18" customHeight="1">
      <c r="A11" s="54" t="s">
        <v>15</v>
      </c>
      <c r="B11" s="42" t="s">
        <v>63</v>
      </c>
      <c r="C11" s="43"/>
      <c r="D11" s="42" t="s">
        <v>83</v>
      </c>
      <c r="E11" s="79">
        <f t="shared" si="0"/>
        <v>2189.0064</v>
      </c>
      <c r="F11" s="79">
        <f t="shared" si="0"/>
        <v>0</v>
      </c>
      <c r="G11" s="74">
        <f t="shared" si="1"/>
        <v>0</v>
      </c>
      <c r="H11" s="79">
        <f t="shared" si="0"/>
        <v>1730.34453</v>
      </c>
      <c r="I11" s="79">
        <f t="shared" si="0"/>
        <v>1762.47147</v>
      </c>
    </row>
    <row r="12" spans="1:9" ht="32.25" customHeight="1">
      <c r="A12" s="23" t="s">
        <v>133</v>
      </c>
      <c r="B12" s="44" t="s">
        <v>63</v>
      </c>
      <c r="C12" s="45"/>
      <c r="D12" s="44" t="s">
        <v>132</v>
      </c>
      <c r="E12" s="80">
        <v>2189.0064</v>
      </c>
      <c r="F12" s="80">
        <v>0</v>
      </c>
      <c r="G12" s="74">
        <f t="shared" si="1"/>
        <v>0</v>
      </c>
      <c r="H12" s="80">
        <v>1730.34453</v>
      </c>
      <c r="I12" s="80">
        <v>1762.47147</v>
      </c>
    </row>
    <row r="13" spans="1:9" ht="31.5">
      <c r="A13" s="10" t="s">
        <v>134</v>
      </c>
      <c r="B13" s="12">
        <v>951</v>
      </c>
      <c r="C13" s="8"/>
      <c r="D13" s="8" t="s">
        <v>85</v>
      </c>
      <c r="E13" s="47">
        <f>E14</f>
        <v>22552.58622</v>
      </c>
      <c r="F13" s="47">
        <f>F14</f>
        <v>3930</v>
      </c>
      <c r="G13" s="74">
        <f t="shared" si="1"/>
        <v>17.425939365281362</v>
      </c>
      <c r="H13" s="47">
        <f>H14</f>
        <v>17223.2</v>
      </c>
      <c r="I13" s="47">
        <f>I14</f>
        <v>20025.216360000002</v>
      </c>
    </row>
    <row r="14" spans="1:9" ht="15">
      <c r="A14" s="54" t="s">
        <v>15</v>
      </c>
      <c r="B14" s="55">
        <v>951</v>
      </c>
      <c r="C14" s="56"/>
      <c r="D14" s="55" t="s">
        <v>85</v>
      </c>
      <c r="E14" s="57">
        <f>E15+E16+E17+E18</f>
        <v>22552.58622</v>
      </c>
      <c r="F14" s="57">
        <f>F15+F16+F17+F18</f>
        <v>3930</v>
      </c>
      <c r="G14" s="74">
        <f t="shared" si="1"/>
        <v>17.425939365281362</v>
      </c>
      <c r="H14" s="57">
        <f>H15+H16+H17+H18</f>
        <v>17223.2</v>
      </c>
      <c r="I14" s="57">
        <f>I15+I16+I17+I18</f>
        <v>20025.216360000002</v>
      </c>
    </row>
    <row r="15" spans="1:10" ht="31.5">
      <c r="A15" s="23" t="s">
        <v>33</v>
      </c>
      <c r="B15" s="20">
        <v>951</v>
      </c>
      <c r="C15" s="22"/>
      <c r="D15" s="21" t="s">
        <v>84</v>
      </c>
      <c r="E15" s="81">
        <v>16723.2</v>
      </c>
      <c r="F15" s="81">
        <v>3600</v>
      </c>
      <c r="G15" s="74">
        <f t="shared" si="1"/>
        <v>21.526980482204362</v>
      </c>
      <c r="H15" s="81">
        <v>16723.2</v>
      </c>
      <c r="I15" s="81">
        <v>16723.2</v>
      </c>
      <c r="J15" s="91"/>
    </row>
    <row r="16" spans="1:9" ht="18.75">
      <c r="A16" s="23" t="s">
        <v>80</v>
      </c>
      <c r="B16" s="20">
        <v>951</v>
      </c>
      <c r="C16" s="22"/>
      <c r="D16" s="21" t="s">
        <v>174</v>
      </c>
      <c r="E16" s="46">
        <v>5329.38622</v>
      </c>
      <c r="F16" s="46">
        <v>0</v>
      </c>
      <c r="G16" s="74">
        <f t="shared" si="1"/>
        <v>0</v>
      </c>
      <c r="H16" s="46">
        <v>0</v>
      </c>
      <c r="I16" s="46">
        <v>0</v>
      </c>
    </row>
    <row r="17" spans="1:9" ht="47.25">
      <c r="A17" s="23" t="s">
        <v>250</v>
      </c>
      <c r="B17" s="20">
        <v>951</v>
      </c>
      <c r="C17" s="22"/>
      <c r="D17" s="21" t="s">
        <v>249</v>
      </c>
      <c r="E17" s="46">
        <v>0</v>
      </c>
      <c r="F17" s="46">
        <v>0</v>
      </c>
      <c r="G17" s="74">
        <v>0</v>
      </c>
      <c r="H17" s="46">
        <v>0</v>
      </c>
      <c r="I17" s="46">
        <v>2802.01636</v>
      </c>
    </row>
    <row r="18" spans="1:9" ht="47.25">
      <c r="A18" s="23" t="s">
        <v>150</v>
      </c>
      <c r="B18" s="20">
        <v>951</v>
      </c>
      <c r="C18" s="22"/>
      <c r="D18" s="21" t="s">
        <v>251</v>
      </c>
      <c r="E18" s="46">
        <v>500</v>
      </c>
      <c r="F18" s="46">
        <v>330</v>
      </c>
      <c r="G18" s="74">
        <f t="shared" si="1"/>
        <v>66</v>
      </c>
      <c r="H18" s="46">
        <v>500</v>
      </c>
      <c r="I18" s="46">
        <v>500</v>
      </c>
    </row>
    <row r="19" spans="1:9" ht="15.75">
      <c r="A19" s="10" t="s">
        <v>135</v>
      </c>
      <c r="B19" s="12">
        <v>953</v>
      </c>
      <c r="C19" s="8"/>
      <c r="D19" s="8" t="s">
        <v>88</v>
      </c>
      <c r="E19" s="47">
        <f>E20</f>
        <v>702423.6726899999</v>
      </c>
      <c r="F19" s="47">
        <f>F20</f>
        <v>170523.03399999999</v>
      </c>
      <c r="G19" s="74">
        <f t="shared" si="1"/>
        <v>24.276379146927866</v>
      </c>
      <c r="H19" s="47">
        <f>H20</f>
        <v>738767.5549999999</v>
      </c>
      <c r="I19" s="47">
        <f>I20</f>
        <v>765990.33218</v>
      </c>
    </row>
    <row r="20" spans="1:9" ht="25.5">
      <c r="A20" s="54" t="s">
        <v>17</v>
      </c>
      <c r="B20" s="55" t="s">
        <v>16</v>
      </c>
      <c r="C20" s="56"/>
      <c r="D20" s="55" t="s">
        <v>82</v>
      </c>
      <c r="E20" s="57">
        <f>E21+E26+E35+E42+E39</f>
        <v>702423.6726899999</v>
      </c>
      <c r="F20" s="57">
        <f>F21+F26+F35+F42+F39</f>
        <v>170523.03399999999</v>
      </c>
      <c r="G20" s="74">
        <f t="shared" si="1"/>
        <v>24.276379146927866</v>
      </c>
      <c r="H20" s="57">
        <f>H21+H26+H35+H42+H39</f>
        <v>738767.5549999999</v>
      </c>
      <c r="I20" s="57">
        <f>I21+I26+I35+I42+I39</f>
        <v>765990.33218</v>
      </c>
    </row>
    <row r="21" spans="1:9" ht="19.5" customHeight="1">
      <c r="A21" s="27" t="s">
        <v>47</v>
      </c>
      <c r="B21" s="14">
        <v>953</v>
      </c>
      <c r="C21" s="6"/>
      <c r="D21" s="6" t="s">
        <v>86</v>
      </c>
      <c r="E21" s="48">
        <f>E22+E24+E23+E25</f>
        <v>162781.9455</v>
      </c>
      <c r="F21" s="48">
        <f>F22+F24+F23+F25</f>
        <v>38169.203</v>
      </c>
      <c r="G21" s="74">
        <f t="shared" si="1"/>
        <v>23.44805677482212</v>
      </c>
      <c r="H21" s="48">
        <f>H22+H24+H23+H25</f>
        <v>169584.928</v>
      </c>
      <c r="I21" s="48">
        <f>I22+I24+I23+I25</f>
        <v>175404.553</v>
      </c>
    </row>
    <row r="22" spans="1:9" ht="31.5">
      <c r="A22" s="19" t="s">
        <v>33</v>
      </c>
      <c r="B22" s="20">
        <v>953</v>
      </c>
      <c r="C22" s="21"/>
      <c r="D22" s="21" t="s">
        <v>87</v>
      </c>
      <c r="E22" s="46">
        <v>57895.1</v>
      </c>
      <c r="F22" s="46">
        <v>18125</v>
      </c>
      <c r="G22" s="74">
        <f t="shared" si="1"/>
        <v>31.30662180391778</v>
      </c>
      <c r="H22" s="46">
        <v>57895.1</v>
      </c>
      <c r="I22" s="46">
        <v>57895.1</v>
      </c>
    </row>
    <row r="23" spans="1:9" ht="31.5">
      <c r="A23" s="23" t="s">
        <v>60</v>
      </c>
      <c r="B23" s="20">
        <v>953</v>
      </c>
      <c r="C23" s="21"/>
      <c r="D23" s="21" t="s">
        <v>89</v>
      </c>
      <c r="E23" s="46">
        <f>7428.4725+1500</f>
        <v>8928.4725</v>
      </c>
      <c r="F23" s="46">
        <v>1084.203</v>
      </c>
      <c r="G23" s="74">
        <f t="shared" si="1"/>
        <v>12.143208146746266</v>
      </c>
      <c r="H23" s="46">
        <v>11945.48</v>
      </c>
      <c r="I23" s="46">
        <v>11945.48</v>
      </c>
    </row>
    <row r="24" spans="1:9" ht="51" customHeight="1">
      <c r="A24" s="23" t="s">
        <v>48</v>
      </c>
      <c r="B24" s="20">
        <v>953</v>
      </c>
      <c r="C24" s="21"/>
      <c r="D24" s="21" t="s">
        <v>90</v>
      </c>
      <c r="E24" s="46">
        <v>94558.373</v>
      </c>
      <c r="F24" s="46">
        <v>18900</v>
      </c>
      <c r="G24" s="74">
        <f t="shared" si="1"/>
        <v>19.98765355237235</v>
      </c>
      <c r="H24" s="46">
        <v>98344.348</v>
      </c>
      <c r="I24" s="46">
        <v>104163.973</v>
      </c>
    </row>
    <row r="25" spans="1:9" ht="51" customHeight="1">
      <c r="A25" s="29" t="s">
        <v>150</v>
      </c>
      <c r="B25" s="30">
        <v>953</v>
      </c>
      <c r="C25" s="21"/>
      <c r="D25" s="21" t="s">
        <v>254</v>
      </c>
      <c r="E25" s="46">
        <v>1400</v>
      </c>
      <c r="F25" s="46">
        <v>60</v>
      </c>
      <c r="G25" s="74">
        <f t="shared" si="1"/>
        <v>4.285714285714286</v>
      </c>
      <c r="H25" s="46">
        <v>1400</v>
      </c>
      <c r="I25" s="46">
        <v>1400</v>
      </c>
    </row>
    <row r="26" spans="1:9" ht="23.25" customHeight="1">
      <c r="A26" s="28" t="s">
        <v>49</v>
      </c>
      <c r="B26" s="26">
        <v>953</v>
      </c>
      <c r="C26" s="6"/>
      <c r="D26" s="6" t="s">
        <v>91</v>
      </c>
      <c r="E26" s="48">
        <f>SUM(E27:E34)</f>
        <v>479313.52820999996</v>
      </c>
      <c r="F26" s="48">
        <f>SUM(F27:F34)</f>
        <v>119784.905</v>
      </c>
      <c r="G26" s="74">
        <f t="shared" si="1"/>
        <v>24.990929308283377</v>
      </c>
      <c r="H26" s="48">
        <f>SUM(H27:H34)</f>
        <v>507449.827</v>
      </c>
      <c r="I26" s="48">
        <f>SUM(I27:I34)</f>
        <v>529194.97918</v>
      </c>
    </row>
    <row r="27" spans="1:9" ht="31.5">
      <c r="A27" s="19" t="s">
        <v>33</v>
      </c>
      <c r="B27" s="20">
        <v>953</v>
      </c>
      <c r="C27" s="21"/>
      <c r="D27" s="21" t="s">
        <v>92</v>
      </c>
      <c r="E27" s="46">
        <v>123198.7</v>
      </c>
      <c r="F27" s="46">
        <v>37395</v>
      </c>
      <c r="G27" s="74">
        <f t="shared" si="1"/>
        <v>30.353404703134046</v>
      </c>
      <c r="H27" s="46">
        <v>123198.7</v>
      </c>
      <c r="I27" s="46">
        <v>123198.7</v>
      </c>
    </row>
    <row r="28" spans="1:9" ht="31.5">
      <c r="A28" s="23" t="s">
        <v>67</v>
      </c>
      <c r="B28" s="20">
        <v>953</v>
      </c>
      <c r="C28" s="21"/>
      <c r="D28" s="21" t="s">
        <v>93</v>
      </c>
      <c r="E28" s="46">
        <f>5151.20021+2000</f>
        <v>7151.20021</v>
      </c>
      <c r="F28" s="46">
        <v>535.602</v>
      </c>
      <c r="G28" s="74">
        <f t="shared" si="1"/>
        <v>7.4896798337575845</v>
      </c>
      <c r="H28" s="46">
        <v>17939</v>
      </c>
      <c r="I28" s="46">
        <v>20940</v>
      </c>
    </row>
    <row r="29" spans="1:9" ht="47.25">
      <c r="A29" s="23" t="s">
        <v>230</v>
      </c>
      <c r="B29" s="20">
        <v>953</v>
      </c>
      <c r="C29" s="21"/>
      <c r="D29" s="21" t="s">
        <v>231</v>
      </c>
      <c r="E29" s="81">
        <v>26910</v>
      </c>
      <c r="F29" s="81">
        <v>6200</v>
      </c>
      <c r="G29" s="74">
        <f t="shared" si="1"/>
        <v>23.039762170196955</v>
      </c>
      <c r="H29" s="81">
        <v>26910</v>
      </c>
      <c r="I29" s="81">
        <v>26910</v>
      </c>
    </row>
    <row r="30" spans="1:9" ht="47.25">
      <c r="A30" s="23" t="s">
        <v>214</v>
      </c>
      <c r="B30" s="30">
        <v>953</v>
      </c>
      <c r="C30" s="21"/>
      <c r="D30" s="66" t="s">
        <v>215</v>
      </c>
      <c r="E30" s="81">
        <v>0</v>
      </c>
      <c r="F30" s="81">
        <v>0</v>
      </c>
      <c r="G30" s="74">
        <v>0</v>
      </c>
      <c r="H30" s="81">
        <v>0</v>
      </c>
      <c r="I30" s="81">
        <v>333.46318</v>
      </c>
    </row>
    <row r="31" spans="1:9" ht="48" customHeight="1">
      <c r="A31" s="29" t="s">
        <v>50</v>
      </c>
      <c r="B31" s="30">
        <v>953</v>
      </c>
      <c r="C31" s="21"/>
      <c r="D31" s="21" t="s">
        <v>94</v>
      </c>
      <c r="E31" s="81">
        <v>295260.578</v>
      </c>
      <c r="F31" s="81">
        <v>70005.048</v>
      </c>
      <c r="G31" s="74">
        <f t="shared" si="1"/>
        <v>23.709581710566184</v>
      </c>
      <c r="H31" s="81">
        <v>312609.077</v>
      </c>
      <c r="I31" s="81">
        <v>331019.766</v>
      </c>
    </row>
    <row r="32" spans="1:9" ht="48" customHeight="1">
      <c r="A32" s="29" t="s">
        <v>278</v>
      </c>
      <c r="B32" s="30">
        <v>953</v>
      </c>
      <c r="C32" s="21"/>
      <c r="D32" s="21" t="s">
        <v>279</v>
      </c>
      <c r="E32" s="81">
        <v>6855.25</v>
      </c>
      <c r="F32" s="81">
        <v>1499.565</v>
      </c>
      <c r="G32" s="74">
        <f t="shared" si="1"/>
        <v>21.8746945771489</v>
      </c>
      <c r="H32" s="81">
        <v>0</v>
      </c>
      <c r="I32" s="81">
        <v>0</v>
      </c>
    </row>
    <row r="33" spans="1:9" ht="48" customHeight="1">
      <c r="A33" s="29" t="s">
        <v>150</v>
      </c>
      <c r="B33" s="30">
        <v>953</v>
      </c>
      <c r="C33" s="21"/>
      <c r="D33" s="21" t="s">
        <v>252</v>
      </c>
      <c r="E33" s="46">
        <v>1945</v>
      </c>
      <c r="F33" s="46">
        <v>190</v>
      </c>
      <c r="G33" s="74">
        <f t="shared" si="1"/>
        <v>9.768637532133676</v>
      </c>
      <c r="H33" s="46">
        <v>1945</v>
      </c>
      <c r="I33" s="46">
        <v>1945</v>
      </c>
    </row>
    <row r="34" spans="1:9" ht="42" customHeight="1">
      <c r="A34" s="23" t="s">
        <v>228</v>
      </c>
      <c r="B34" s="20">
        <v>953</v>
      </c>
      <c r="C34" s="21"/>
      <c r="D34" s="21" t="s">
        <v>229</v>
      </c>
      <c r="E34" s="81">
        <v>17992.8</v>
      </c>
      <c r="F34" s="81">
        <v>3959.69</v>
      </c>
      <c r="G34" s="74">
        <f t="shared" si="1"/>
        <v>22.007080610021788</v>
      </c>
      <c r="H34" s="81">
        <v>24848.05</v>
      </c>
      <c r="I34" s="81">
        <v>24848.05</v>
      </c>
    </row>
    <row r="35" spans="1:9" ht="31.5">
      <c r="A35" s="27" t="s">
        <v>51</v>
      </c>
      <c r="B35" s="26">
        <v>953</v>
      </c>
      <c r="C35" s="6"/>
      <c r="D35" s="6" t="s">
        <v>95</v>
      </c>
      <c r="E35" s="48">
        <f>E36+E37+E38</f>
        <v>34558.89798</v>
      </c>
      <c r="F35" s="48">
        <f>F36+F37+F38</f>
        <v>8866.46</v>
      </c>
      <c r="G35" s="74">
        <f t="shared" si="1"/>
        <v>25.656084303183558</v>
      </c>
      <c r="H35" s="48">
        <f>H36+H37+H38</f>
        <v>37879.2</v>
      </c>
      <c r="I35" s="48">
        <f>I36+I37+I38</f>
        <v>37637.2</v>
      </c>
    </row>
    <row r="36" spans="1:9" ht="31.5">
      <c r="A36" s="19" t="s">
        <v>52</v>
      </c>
      <c r="B36" s="20">
        <v>953</v>
      </c>
      <c r="C36" s="21"/>
      <c r="D36" s="21" t="s">
        <v>96</v>
      </c>
      <c r="E36" s="46">
        <v>32079.2</v>
      </c>
      <c r="F36" s="46">
        <v>8450</v>
      </c>
      <c r="G36" s="74">
        <f t="shared" si="1"/>
        <v>26.341055886680465</v>
      </c>
      <c r="H36" s="46">
        <v>32079.2</v>
      </c>
      <c r="I36" s="46">
        <v>32079.2</v>
      </c>
    </row>
    <row r="37" spans="1:9" ht="20.25" customHeight="1">
      <c r="A37" s="23" t="s">
        <v>119</v>
      </c>
      <c r="B37" s="20">
        <v>953</v>
      </c>
      <c r="C37" s="21"/>
      <c r="D37" s="21" t="s">
        <v>120</v>
      </c>
      <c r="E37" s="46">
        <v>1679.69798</v>
      </c>
      <c r="F37" s="46">
        <v>396.46</v>
      </c>
      <c r="G37" s="74">
        <f t="shared" si="1"/>
        <v>23.603052734516</v>
      </c>
      <c r="H37" s="46">
        <v>5000</v>
      </c>
      <c r="I37" s="46">
        <v>4758</v>
      </c>
    </row>
    <row r="38" spans="1:9" ht="48" customHeight="1">
      <c r="A38" s="61" t="s">
        <v>150</v>
      </c>
      <c r="B38" s="20">
        <v>953</v>
      </c>
      <c r="C38" s="21"/>
      <c r="D38" s="21" t="s">
        <v>255</v>
      </c>
      <c r="E38" s="46">
        <v>800</v>
      </c>
      <c r="F38" s="46">
        <v>20</v>
      </c>
      <c r="G38" s="74">
        <f t="shared" si="1"/>
        <v>2.5</v>
      </c>
      <c r="H38" s="46">
        <v>800</v>
      </c>
      <c r="I38" s="46">
        <v>800</v>
      </c>
    </row>
    <row r="39" spans="1:9" ht="33.75" customHeight="1">
      <c r="A39" s="60" t="s">
        <v>256</v>
      </c>
      <c r="B39" s="26">
        <v>953</v>
      </c>
      <c r="C39" s="6"/>
      <c r="D39" s="6" t="s">
        <v>166</v>
      </c>
      <c r="E39" s="48">
        <f>E40+E41</f>
        <v>3140.568</v>
      </c>
      <c r="F39" s="48">
        <f>F40+F41</f>
        <v>0</v>
      </c>
      <c r="G39" s="74">
        <f t="shared" si="1"/>
        <v>0</v>
      </c>
      <c r="H39" s="48">
        <f>H40+H41</f>
        <v>1300</v>
      </c>
      <c r="I39" s="48">
        <f>I40+I41</f>
        <v>1300</v>
      </c>
    </row>
    <row r="40" spans="1:9" ht="37.5" customHeight="1">
      <c r="A40" s="61" t="s">
        <v>53</v>
      </c>
      <c r="B40" s="20">
        <v>953</v>
      </c>
      <c r="C40" s="21"/>
      <c r="D40" s="21" t="s">
        <v>257</v>
      </c>
      <c r="E40" s="46">
        <v>1350</v>
      </c>
      <c r="F40" s="46">
        <v>0</v>
      </c>
      <c r="G40" s="74">
        <f t="shared" si="1"/>
        <v>0</v>
      </c>
      <c r="H40" s="46">
        <v>1300</v>
      </c>
      <c r="I40" s="46">
        <v>1300</v>
      </c>
    </row>
    <row r="41" spans="1:9" ht="50.25" customHeight="1">
      <c r="A41" s="61" t="s">
        <v>258</v>
      </c>
      <c r="B41" s="20">
        <v>953</v>
      </c>
      <c r="C41" s="21"/>
      <c r="D41" s="21" t="s">
        <v>253</v>
      </c>
      <c r="E41" s="46">
        <v>1790.568</v>
      </c>
      <c r="F41" s="46">
        <v>0</v>
      </c>
      <c r="G41" s="74">
        <f t="shared" si="1"/>
        <v>0</v>
      </c>
      <c r="H41" s="46">
        <v>0</v>
      </c>
      <c r="I41" s="46">
        <v>0</v>
      </c>
    </row>
    <row r="42" spans="1:9" ht="31.5">
      <c r="A42" s="27" t="s">
        <v>54</v>
      </c>
      <c r="B42" s="14">
        <v>953</v>
      </c>
      <c r="C42" s="6"/>
      <c r="D42" s="6" t="s">
        <v>97</v>
      </c>
      <c r="E42" s="48">
        <f>E43+E44</f>
        <v>22628.733</v>
      </c>
      <c r="F42" s="48">
        <f>F43+F44</f>
        <v>3702.466</v>
      </c>
      <c r="G42" s="74">
        <f t="shared" si="1"/>
        <v>16.36179100261601</v>
      </c>
      <c r="H42" s="48">
        <f>H43+H44</f>
        <v>22553.6</v>
      </c>
      <c r="I42" s="48">
        <f>I43+I44</f>
        <v>22453.6</v>
      </c>
    </row>
    <row r="43" spans="1:9" ht="31.5">
      <c r="A43" s="19" t="s">
        <v>24</v>
      </c>
      <c r="B43" s="20">
        <v>953</v>
      </c>
      <c r="C43" s="21"/>
      <c r="D43" s="21" t="s">
        <v>175</v>
      </c>
      <c r="E43" s="46">
        <v>22463.6</v>
      </c>
      <c r="F43" s="46">
        <v>3702.466</v>
      </c>
      <c r="G43" s="74">
        <f t="shared" si="1"/>
        <v>16.48206876903079</v>
      </c>
      <c r="H43" s="46">
        <v>22553.6</v>
      </c>
      <c r="I43" s="46">
        <v>22453.6</v>
      </c>
    </row>
    <row r="44" spans="1:9" ht="15.75">
      <c r="A44" s="19" t="s">
        <v>68</v>
      </c>
      <c r="B44" s="20">
        <v>953</v>
      </c>
      <c r="C44" s="21"/>
      <c r="D44" s="21" t="s">
        <v>98</v>
      </c>
      <c r="E44" s="46">
        <v>165.133</v>
      </c>
      <c r="F44" s="46">
        <v>0</v>
      </c>
      <c r="G44" s="74">
        <f t="shared" si="1"/>
        <v>0</v>
      </c>
      <c r="H44" s="46">
        <v>0</v>
      </c>
      <c r="I44" s="46">
        <v>0</v>
      </c>
    </row>
    <row r="45" spans="1:9" ht="31.5">
      <c r="A45" s="7" t="s">
        <v>136</v>
      </c>
      <c r="B45" s="12">
        <v>951</v>
      </c>
      <c r="C45" s="8"/>
      <c r="D45" s="8" t="s">
        <v>99</v>
      </c>
      <c r="E45" s="47">
        <f aca="true" t="shared" si="2" ref="E45:I46">E46</f>
        <v>236.8</v>
      </c>
      <c r="F45" s="47">
        <f t="shared" si="2"/>
        <v>49.2</v>
      </c>
      <c r="G45" s="74">
        <f t="shared" si="1"/>
        <v>20.777027027027028</v>
      </c>
      <c r="H45" s="47">
        <f t="shared" si="2"/>
        <v>200</v>
      </c>
      <c r="I45" s="47">
        <f t="shared" si="2"/>
        <v>200</v>
      </c>
    </row>
    <row r="46" spans="1:9" ht="15.75">
      <c r="A46" s="54" t="s">
        <v>15</v>
      </c>
      <c r="B46" s="37">
        <v>951</v>
      </c>
      <c r="C46" s="38"/>
      <c r="D46" s="38" t="s">
        <v>99</v>
      </c>
      <c r="E46" s="49">
        <f t="shared" si="2"/>
        <v>236.8</v>
      </c>
      <c r="F46" s="49">
        <f t="shared" si="2"/>
        <v>49.2</v>
      </c>
      <c r="G46" s="74">
        <f t="shared" si="1"/>
        <v>20.777027027027028</v>
      </c>
      <c r="H46" s="49">
        <f t="shared" si="2"/>
        <v>200</v>
      </c>
      <c r="I46" s="49">
        <f t="shared" si="2"/>
        <v>200</v>
      </c>
    </row>
    <row r="47" spans="1:9" ht="31.5">
      <c r="A47" s="23" t="s">
        <v>64</v>
      </c>
      <c r="B47" s="20">
        <v>951</v>
      </c>
      <c r="C47" s="21"/>
      <c r="D47" s="21" t="s">
        <v>176</v>
      </c>
      <c r="E47" s="46">
        <v>236.8</v>
      </c>
      <c r="F47" s="46">
        <v>49.2</v>
      </c>
      <c r="G47" s="74">
        <f t="shared" si="1"/>
        <v>20.777027027027028</v>
      </c>
      <c r="H47" s="46">
        <v>200</v>
      </c>
      <c r="I47" s="46">
        <v>200</v>
      </c>
    </row>
    <row r="48" spans="1:9" ht="34.5" customHeight="1">
      <c r="A48" s="10" t="s">
        <v>161</v>
      </c>
      <c r="B48" s="12">
        <v>951</v>
      </c>
      <c r="C48" s="8"/>
      <c r="D48" s="8" t="s">
        <v>100</v>
      </c>
      <c r="E48" s="47">
        <f aca="true" t="shared" si="3" ref="E48:I49">E49</f>
        <v>100</v>
      </c>
      <c r="F48" s="47">
        <f t="shared" si="3"/>
        <v>0</v>
      </c>
      <c r="G48" s="74">
        <f t="shared" si="1"/>
        <v>0</v>
      </c>
      <c r="H48" s="47">
        <f t="shared" si="3"/>
        <v>100</v>
      </c>
      <c r="I48" s="47">
        <f t="shared" si="3"/>
        <v>100</v>
      </c>
    </row>
    <row r="49" spans="1:9" ht="15">
      <c r="A49" s="54" t="s">
        <v>15</v>
      </c>
      <c r="B49" s="55">
        <v>951</v>
      </c>
      <c r="C49" s="56"/>
      <c r="D49" s="55" t="s">
        <v>100</v>
      </c>
      <c r="E49" s="57">
        <f t="shared" si="3"/>
        <v>100</v>
      </c>
      <c r="F49" s="57">
        <f t="shared" si="3"/>
        <v>0</v>
      </c>
      <c r="G49" s="74">
        <f t="shared" si="1"/>
        <v>0</v>
      </c>
      <c r="H49" s="57">
        <f t="shared" si="3"/>
        <v>100</v>
      </c>
      <c r="I49" s="57">
        <f t="shared" si="3"/>
        <v>100</v>
      </c>
    </row>
    <row r="50" spans="1:9" ht="33" customHeight="1">
      <c r="A50" s="23" t="s">
        <v>41</v>
      </c>
      <c r="B50" s="20">
        <v>951</v>
      </c>
      <c r="C50" s="21"/>
      <c r="D50" s="21" t="s">
        <v>289</v>
      </c>
      <c r="E50" s="46">
        <v>100</v>
      </c>
      <c r="F50" s="46">
        <v>0</v>
      </c>
      <c r="G50" s="74">
        <f t="shared" si="1"/>
        <v>0</v>
      </c>
      <c r="H50" s="46">
        <v>100</v>
      </c>
      <c r="I50" s="46">
        <v>100</v>
      </c>
    </row>
    <row r="51" spans="1:9" ht="33" customHeight="1">
      <c r="A51" s="25" t="s">
        <v>137</v>
      </c>
      <c r="B51" s="12" t="s">
        <v>2</v>
      </c>
      <c r="C51" s="8"/>
      <c r="D51" s="8" t="s">
        <v>101</v>
      </c>
      <c r="E51" s="47">
        <f>E52+E55</f>
        <v>100</v>
      </c>
      <c r="F51" s="47">
        <f>F52+F55</f>
        <v>15.999</v>
      </c>
      <c r="G51" s="74">
        <f t="shared" si="1"/>
        <v>15.998999999999999</v>
      </c>
      <c r="H51" s="47">
        <f>H52+H55</f>
        <v>100</v>
      </c>
      <c r="I51" s="47">
        <f>I52+I55</f>
        <v>100</v>
      </c>
    </row>
    <row r="52" spans="1:9" ht="18.75" customHeight="1">
      <c r="A52" s="54" t="s">
        <v>15</v>
      </c>
      <c r="B52" s="37">
        <v>951</v>
      </c>
      <c r="C52" s="38"/>
      <c r="D52" s="38" t="s">
        <v>101</v>
      </c>
      <c r="E52" s="49">
        <f>E53+E54</f>
        <v>40</v>
      </c>
      <c r="F52" s="49">
        <f>F53+F54</f>
        <v>15.999</v>
      </c>
      <c r="G52" s="74">
        <f t="shared" si="1"/>
        <v>39.9975</v>
      </c>
      <c r="H52" s="49">
        <f>H53+H54</f>
        <v>40</v>
      </c>
      <c r="I52" s="49">
        <f>I53+I54</f>
        <v>40</v>
      </c>
    </row>
    <row r="53" spans="1:9" ht="33" customHeight="1">
      <c r="A53" s="19" t="s">
        <v>61</v>
      </c>
      <c r="B53" s="20">
        <v>951</v>
      </c>
      <c r="C53" s="21"/>
      <c r="D53" s="21" t="s">
        <v>177</v>
      </c>
      <c r="E53" s="46">
        <v>40</v>
      </c>
      <c r="F53" s="46">
        <v>15.999</v>
      </c>
      <c r="G53" s="74">
        <f t="shared" si="1"/>
        <v>39.9975</v>
      </c>
      <c r="H53" s="46">
        <v>40</v>
      </c>
      <c r="I53" s="46">
        <v>40</v>
      </c>
    </row>
    <row r="54" spans="1:9" ht="33" customHeight="1">
      <c r="A54" s="19" t="s">
        <v>62</v>
      </c>
      <c r="B54" s="20">
        <v>951</v>
      </c>
      <c r="C54" s="21"/>
      <c r="D54" s="21" t="s">
        <v>178</v>
      </c>
      <c r="E54" s="46">
        <v>0</v>
      </c>
      <c r="F54" s="46">
        <v>0</v>
      </c>
      <c r="G54" s="74">
        <v>0</v>
      </c>
      <c r="H54" s="46">
        <v>0</v>
      </c>
      <c r="I54" s="46">
        <v>0</v>
      </c>
    </row>
    <row r="55" spans="1:9" ht="33" customHeight="1">
      <c r="A55" s="54" t="s">
        <v>17</v>
      </c>
      <c r="B55" s="55" t="s">
        <v>16</v>
      </c>
      <c r="C55" s="56"/>
      <c r="D55" s="55" t="s">
        <v>82</v>
      </c>
      <c r="E55" s="57">
        <f>E56</f>
        <v>60</v>
      </c>
      <c r="F55" s="57">
        <f>F56</f>
        <v>0</v>
      </c>
      <c r="G55" s="74">
        <f t="shared" si="1"/>
        <v>0</v>
      </c>
      <c r="H55" s="57">
        <f>H56</f>
        <v>60</v>
      </c>
      <c r="I55" s="57">
        <f>I56</f>
        <v>60</v>
      </c>
    </row>
    <row r="56" spans="1:9" ht="33" customHeight="1">
      <c r="A56" s="19" t="s">
        <v>224</v>
      </c>
      <c r="B56" s="20">
        <v>953</v>
      </c>
      <c r="C56" s="21"/>
      <c r="D56" s="21" t="s">
        <v>223</v>
      </c>
      <c r="E56" s="46">
        <v>60</v>
      </c>
      <c r="F56" s="46">
        <v>0</v>
      </c>
      <c r="G56" s="74">
        <f t="shared" si="1"/>
        <v>0</v>
      </c>
      <c r="H56" s="46">
        <v>60</v>
      </c>
      <c r="I56" s="46">
        <v>60</v>
      </c>
    </row>
    <row r="57" spans="1:9" ht="36.75" customHeight="1">
      <c r="A57" s="39" t="s">
        <v>138</v>
      </c>
      <c r="B57" s="12">
        <v>951</v>
      </c>
      <c r="C57" s="8"/>
      <c r="D57" s="8" t="s">
        <v>102</v>
      </c>
      <c r="E57" s="47">
        <f aca="true" t="shared" si="4" ref="E57:I58">E58</f>
        <v>50</v>
      </c>
      <c r="F57" s="47">
        <f t="shared" si="4"/>
        <v>0</v>
      </c>
      <c r="G57" s="74">
        <f t="shared" si="1"/>
        <v>0</v>
      </c>
      <c r="H57" s="47">
        <f t="shared" si="4"/>
        <v>50</v>
      </c>
      <c r="I57" s="47">
        <f t="shared" si="4"/>
        <v>50</v>
      </c>
    </row>
    <row r="58" spans="1:9" ht="15">
      <c r="A58" s="54" t="s">
        <v>15</v>
      </c>
      <c r="B58" s="55">
        <v>951</v>
      </c>
      <c r="C58" s="56"/>
      <c r="D58" s="55" t="s">
        <v>102</v>
      </c>
      <c r="E58" s="57">
        <f t="shared" si="4"/>
        <v>50</v>
      </c>
      <c r="F58" s="57">
        <f t="shared" si="4"/>
        <v>0</v>
      </c>
      <c r="G58" s="74">
        <f t="shared" si="1"/>
        <v>0</v>
      </c>
      <c r="H58" s="57">
        <f t="shared" si="4"/>
        <v>50</v>
      </c>
      <c r="I58" s="57">
        <f t="shared" si="4"/>
        <v>50</v>
      </c>
    </row>
    <row r="59" spans="1:9" ht="31.5">
      <c r="A59" s="19" t="s">
        <v>28</v>
      </c>
      <c r="B59" s="20">
        <v>951</v>
      </c>
      <c r="C59" s="21"/>
      <c r="D59" s="21" t="s">
        <v>179</v>
      </c>
      <c r="E59" s="46">
        <v>50</v>
      </c>
      <c r="F59" s="46">
        <v>0</v>
      </c>
      <c r="G59" s="74">
        <f t="shared" si="1"/>
        <v>0</v>
      </c>
      <c r="H59" s="46">
        <v>50</v>
      </c>
      <c r="I59" s="46">
        <v>50</v>
      </c>
    </row>
    <row r="60" spans="1:9" ht="35.25" customHeight="1">
      <c r="A60" s="39" t="s">
        <v>139</v>
      </c>
      <c r="B60" s="12">
        <v>953</v>
      </c>
      <c r="C60" s="8"/>
      <c r="D60" s="8" t="s">
        <v>103</v>
      </c>
      <c r="E60" s="47">
        <f aca="true" t="shared" si="5" ref="E60:I61">E61</f>
        <v>50</v>
      </c>
      <c r="F60" s="47">
        <f t="shared" si="5"/>
        <v>0</v>
      </c>
      <c r="G60" s="74">
        <f t="shared" si="1"/>
        <v>0</v>
      </c>
      <c r="H60" s="47">
        <f t="shared" si="5"/>
        <v>50</v>
      </c>
      <c r="I60" s="47">
        <f t="shared" si="5"/>
        <v>50</v>
      </c>
    </row>
    <row r="61" spans="1:9" ht="25.5">
      <c r="A61" s="54" t="s">
        <v>17</v>
      </c>
      <c r="B61" s="55" t="s">
        <v>16</v>
      </c>
      <c r="C61" s="56"/>
      <c r="D61" s="55" t="s">
        <v>103</v>
      </c>
      <c r="E61" s="57">
        <f t="shared" si="5"/>
        <v>50</v>
      </c>
      <c r="F61" s="57">
        <f t="shared" si="5"/>
        <v>0</v>
      </c>
      <c r="G61" s="74">
        <f t="shared" si="1"/>
        <v>0</v>
      </c>
      <c r="H61" s="57">
        <f t="shared" si="5"/>
        <v>50</v>
      </c>
      <c r="I61" s="57">
        <f t="shared" si="5"/>
        <v>50</v>
      </c>
    </row>
    <row r="62" spans="1:9" ht="49.5" customHeight="1">
      <c r="A62" s="19" t="s">
        <v>281</v>
      </c>
      <c r="B62" s="20">
        <v>953</v>
      </c>
      <c r="C62" s="21"/>
      <c r="D62" s="21" t="s">
        <v>280</v>
      </c>
      <c r="E62" s="46">
        <v>50</v>
      </c>
      <c r="F62" s="46">
        <v>0</v>
      </c>
      <c r="G62" s="74">
        <f t="shared" si="1"/>
        <v>0</v>
      </c>
      <c r="H62" s="46">
        <v>50</v>
      </c>
      <c r="I62" s="46">
        <v>50</v>
      </c>
    </row>
    <row r="63" spans="1:9" ht="15.75">
      <c r="A63" s="39" t="s">
        <v>234</v>
      </c>
      <c r="B63" s="12">
        <v>951</v>
      </c>
      <c r="C63" s="8"/>
      <c r="D63" s="8" t="s">
        <v>221</v>
      </c>
      <c r="E63" s="47">
        <f aca="true" t="shared" si="6" ref="E63:I64">E64</f>
        <v>3600</v>
      </c>
      <c r="F63" s="47">
        <f t="shared" si="6"/>
        <v>361.13</v>
      </c>
      <c r="G63" s="74">
        <f t="shared" si="1"/>
        <v>10.031388888888888</v>
      </c>
      <c r="H63" s="47">
        <f t="shared" si="6"/>
        <v>2000</v>
      </c>
      <c r="I63" s="47">
        <f t="shared" si="6"/>
        <v>2000</v>
      </c>
    </row>
    <row r="64" spans="1:9" ht="15">
      <c r="A64" s="54" t="s">
        <v>15</v>
      </c>
      <c r="B64" s="55">
        <v>951</v>
      </c>
      <c r="C64" s="56"/>
      <c r="D64" s="55" t="s">
        <v>221</v>
      </c>
      <c r="E64" s="57">
        <f t="shared" si="6"/>
        <v>3600</v>
      </c>
      <c r="F64" s="57">
        <f t="shared" si="6"/>
        <v>361.13</v>
      </c>
      <c r="G64" s="74">
        <f t="shared" si="1"/>
        <v>10.031388888888888</v>
      </c>
      <c r="H64" s="57">
        <f t="shared" si="6"/>
        <v>2000</v>
      </c>
      <c r="I64" s="57">
        <f t="shared" si="6"/>
        <v>2000</v>
      </c>
    </row>
    <row r="65" spans="1:9" ht="32.25" customHeight="1">
      <c r="A65" s="52" t="s">
        <v>235</v>
      </c>
      <c r="B65" s="62">
        <v>951</v>
      </c>
      <c r="C65" s="63"/>
      <c r="D65" s="62" t="s">
        <v>222</v>
      </c>
      <c r="E65" s="64">
        <v>3600</v>
      </c>
      <c r="F65" s="64">
        <v>361.13</v>
      </c>
      <c r="G65" s="74">
        <f t="shared" si="1"/>
        <v>10.031388888888888</v>
      </c>
      <c r="H65" s="64">
        <v>2000</v>
      </c>
      <c r="I65" s="64">
        <v>2000</v>
      </c>
    </row>
    <row r="66" spans="1:9" ht="33" customHeight="1">
      <c r="A66" s="39" t="s">
        <v>140</v>
      </c>
      <c r="B66" s="12">
        <v>951</v>
      </c>
      <c r="C66" s="8"/>
      <c r="D66" s="8" t="s">
        <v>104</v>
      </c>
      <c r="E66" s="47">
        <f>E67</f>
        <v>6585</v>
      </c>
      <c r="F66" s="47">
        <f>F67</f>
        <v>0</v>
      </c>
      <c r="G66" s="74">
        <f t="shared" si="1"/>
        <v>0</v>
      </c>
      <c r="H66" s="47">
        <f>H67</f>
        <v>600</v>
      </c>
      <c r="I66" s="47">
        <f>I67</f>
        <v>600</v>
      </c>
    </row>
    <row r="67" spans="1:9" ht="15">
      <c r="A67" s="54" t="s">
        <v>15</v>
      </c>
      <c r="B67" s="55">
        <v>951</v>
      </c>
      <c r="C67" s="56"/>
      <c r="D67" s="55" t="s">
        <v>104</v>
      </c>
      <c r="E67" s="57">
        <f>E68+E69</f>
        <v>6585</v>
      </c>
      <c r="F67" s="57">
        <f>F68+F69</f>
        <v>0</v>
      </c>
      <c r="G67" s="74">
        <f t="shared" si="1"/>
        <v>0</v>
      </c>
      <c r="H67" s="57">
        <f>H68+H69</f>
        <v>600</v>
      </c>
      <c r="I67" s="57">
        <f>I68+I69</f>
        <v>600</v>
      </c>
    </row>
    <row r="68" spans="1:9" ht="47.25">
      <c r="A68" s="19" t="s">
        <v>32</v>
      </c>
      <c r="B68" s="20">
        <v>951</v>
      </c>
      <c r="C68" s="21"/>
      <c r="D68" s="21" t="s">
        <v>180</v>
      </c>
      <c r="E68" s="46">
        <v>6585</v>
      </c>
      <c r="F68" s="46">
        <v>0</v>
      </c>
      <c r="G68" s="74">
        <f t="shared" si="1"/>
        <v>0</v>
      </c>
      <c r="H68" s="46">
        <v>0</v>
      </c>
      <c r="I68" s="46">
        <v>0</v>
      </c>
    </row>
    <row r="69" spans="1:9" ht="94.5">
      <c r="A69" s="58" t="s">
        <v>122</v>
      </c>
      <c r="B69" s="20">
        <v>951</v>
      </c>
      <c r="C69" s="21"/>
      <c r="D69" s="21" t="s">
        <v>123</v>
      </c>
      <c r="E69" s="46">
        <v>0</v>
      </c>
      <c r="F69" s="46">
        <v>0</v>
      </c>
      <c r="G69" s="74">
        <v>0</v>
      </c>
      <c r="H69" s="46">
        <v>600</v>
      </c>
      <c r="I69" s="46">
        <v>600</v>
      </c>
    </row>
    <row r="70" spans="1:9" ht="66" customHeight="1">
      <c r="A70" s="39" t="s">
        <v>141</v>
      </c>
      <c r="B70" s="12">
        <v>951</v>
      </c>
      <c r="C70" s="9"/>
      <c r="D70" s="8" t="s">
        <v>105</v>
      </c>
      <c r="E70" s="47">
        <f>E71</f>
        <v>32585</v>
      </c>
      <c r="F70" s="47">
        <f>F71</f>
        <v>2915</v>
      </c>
      <c r="G70" s="74">
        <f t="shared" si="1"/>
        <v>8.945833972686819</v>
      </c>
      <c r="H70" s="47">
        <f>H71</f>
        <v>16885</v>
      </c>
      <c r="I70" s="47">
        <f>I71</f>
        <v>16985</v>
      </c>
    </row>
    <row r="71" spans="1:9" ht="15">
      <c r="A71" s="54" t="s">
        <v>15</v>
      </c>
      <c r="B71" s="55">
        <v>951</v>
      </c>
      <c r="C71" s="56"/>
      <c r="D71" s="55" t="s">
        <v>105</v>
      </c>
      <c r="E71" s="57">
        <f>E72+E76+E73+E74+E77+E75</f>
        <v>32585</v>
      </c>
      <c r="F71" s="57">
        <f>F72+F76+F73+F74+F77+F75</f>
        <v>2915</v>
      </c>
      <c r="G71" s="74">
        <f t="shared" si="1"/>
        <v>8.945833972686819</v>
      </c>
      <c r="H71" s="57">
        <f>H72+H76+H73+H74+H77+H75</f>
        <v>16885</v>
      </c>
      <c r="I71" s="57">
        <f>I72+I76+I73+I74+I77+I75</f>
        <v>16985</v>
      </c>
    </row>
    <row r="72" spans="1:9" ht="49.5" customHeight="1">
      <c r="A72" s="19" t="s">
        <v>31</v>
      </c>
      <c r="B72" s="20">
        <v>951</v>
      </c>
      <c r="C72" s="21"/>
      <c r="D72" s="21">
        <v>1100011610</v>
      </c>
      <c r="E72" s="46">
        <v>600</v>
      </c>
      <c r="F72" s="46">
        <v>0</v>
      </c>
      <c r="G72" s="74">
        <f t="shared" si="1"/>
        <v>0</v>
      </c>
      <c r="H72" s="46">
        <v>300</v>
      </c>
      <c r="I72" s="46">
        <v>400</v>
      </c>
    </row>
    <row r="73" spans="1:9" ht="49.5" customHeight="1">
      <c r="A73" s="19" t="s">
        <v>172</v>
      </c>
      <c r="B73" s="20">
        <v>951</v>
      </c>
      <c r="C73" s="21"/>
      <c r="D73" s="21">
        <v>1100011620</v>
      </c>
      <c r="E73" s="46">
        <v>2578.96</v>
      </c>
      <c r="F73" s="46">
        <v>0</v>
      </c>
      <c r="G73" s="74">
        <f t="shared" si="1"/>
        <v>0</v>
      </c>
      <c r="H73" s="46">
        <v>2178.96</v>
      </c>
      <c r="I73" s="46">
        <v>2178.96</v>
      </c>
    </row>
    <row r="74" spans="1:9" ht="49.5" customHeight="1">
      <c r="A74" s="19" t="s">
        <v>79</v>
      </c>
      <c r="B74" s="20">
        <v>951</v>
      </c>
      <c r="C74" s="21"/>
      <c r="D74" s="21" t="s">
        <v>181</v>
      </c>
      <c r="E74" s="46">
        <v>13942.04</v>
      </c>
      <c r="F74" s="46">
        <v>2915</v>
      </c>
      <c r="G74" s="74">
        <f aca="true" t="shared" si="7" ref="G74:G137">F74/E74*100</f>
        <v>20.907987640259243</v>
      </c>
      <c r="H74" s="46">
        <v>14406.04</v>
      </c>
      <c r="I74" s="46">
        <v>14406.04</v>
      </c>
    </row>
    <row r="75" spans="1:9" ht="49.5" customHeight="1">
      <c r="A75" s="19" t="s">
        <v>226</v>
      </c>
      <c r="B75" s="20">
        <v>951</v>
      </c>
      <c r="C75" s="21"/>
      <c r="D75" s="21" t="s">
        <v>225</v>
      </c>
      <c r="E75" s="46">
        <v>0</v>
      </c>
      <c r="F75" s="46">
        <v>0</v>
      </c>
      <c r="G75" s="74">
        <v>0</v>
      </c>
      <c r="H75" s="46">
        <v>0</v>
      </c>
      <c r="I75" s="46">
        <v>0</v>
      </c>
    </row>
    <row r="76" spans="1:9" ht="32.25" customHeight="1">
      <c r="A76" s="58" t="s">
        <v>71</v>
      </c>
      <c r="B76" s="20">
        <v>951</v>
      </c>
      <c r="C76" s="21"/>
      <c r="D76" s="21" t="s">
        <v>106</v>
      </c>
      <c r="E76" s="46">
        <v>15000</v>
      </c>
      <c r="F76" s="46">
        <v>0</v>
      </c>
      <c r="G76" s="74">
        <f t="shared" si="7"/>
        <v>0</v>
      </c>
      <c r="H76" s="46">
        <v>0</v>
      </c>
      <c r="I76" s="46">
        <v>0</v>
      </c>
    </row>
    <row r="77" spans="1:9" ht="66.75" customHeight="1">
      <c r="A77" s="58" t="s">
        <v>125</v>
      </c>
      <c r="B77" s="20">
        <v>951</v>
      </c>
      <c r="C77" s="21"/>
      <c r="D77" s="21" t="s">
        <v>124</v>
      </c>
      <c r="E77" s="46">
        <v>464</v>
      </c>
      <c r="F77" s="46">
        <v>0</v>
      </c>
      <c r="G77" s="74">
        <f t="shared" si="7"/>
        <v>0</v>
      </c>
      <c r="H77" s="46">
        <v>0</v>
      </c>
      <c r="I77" s="46">
        <v>0</v>
      </c>
    </row>
    <row r="78" spans="1:9" ht="31.5">
      <c r="A78" s="39" t="s">
        <v>142</v>
      </c>
      <c r="B78" s="12">
        <v>951</v>
      </c>
      <c r="C78" s="8"/>
      <c r="D78" s="8" t="s">
        <v>107</v>
      </c>
      <c r="E78" s="47">
        <f aca="true" t="shared" si="8" ref="E78:I79">E79</f>
        <v>80</v>
      </c>
      <c r="F78" s="47">
        <f t="shared" si="8"/>
        <v>10</v>
      </c>
      <c r="G78" s="74">
        <f t="shared" si="7"/>
        <v>12.5</v>
      </c>
      <c r="H78" s="47">
        <f t="shared" si="8"/>
        <v>80</v>
      </c>
      <c r="I78" s="47">
        <f t="shared" si="8"/>
        <v>80</v>
      </c>
    </row>
    <row r="79" spans="1:9" ht="15">
      <c r="A79" s="54" t="s">
        <v>15</v>
      </c>
      <c r="B79" s="55">
        <v>951</v>
      </c>
      <c r="C79" s="56"/>
      <c r="D79" s="55" t="s">
        <v>107</v>
      </c>
      <c r="E79" s="57">
        <f t="shared" si="8"/>
        <v>80</v>
      </c>
      <c r="F79" s="57">
        <f t="shared" si="8"/>
        <v>10</v>
      </c>
      <c r="G79" s="74">
        <f t="shared" si="7"/>
        <v>12.5</v>
      </c>
      <c r="H79" s="57">
        <f t="shared" si="8"/>
        <v>80</v>
      </c>
      <c r="I79" s="57">
        <f t="shared" si="8"/>
        <v>80</v>
      </c>
    </row>
    <row r="80" spans="1:9" ht="33.75" customHeight="1">
      <c r="A80" s="23" t="s">
        <v>38</v>
      </c>
      <c r="B80" s="20">
        <v>951</v>
      </c>
      <c r="C80" s="21"/>
      <c r="D80" s="21">
        <v>1200011610</v>
      </c>
      <c r="E80" s="46">
        <v>80</v>
      </c>
      <c r="F80" s="46">
        <v>10</v>
      </c>
      <c r="G80" s="74">
        <f t="shared" si="7"/>
        <v>12.5</v>
      </c>
      <c r="H80" s="46">
        <v>80</v>
      </c>
      <c r="I80" s="46">
        <v>80</v>
      </c>
    </row>
    <row r="81" spans="1:9" ht="15.75">
      <c r="A81" s="39" t="s">
        <v>160</v>
      </c>
      <c r="B81" s="12">
        <v>951</v>
      </c>
      <c r="C81" s="8"/>
      <c r="D81" s="8" t="s">
        <v>108</v>
      </c>
      <c r="E81" s="47">
        <f aca="true" t="shared" si="9" ref="E81:I82">E82</f>
        <v>50</v>
      </c>
      <c r="F81" s="47">
        <f t="shared" si="9"/>
        <v>2</v>
      </c>
      <c r="G81" s="74">
        <f t="shared" si="7"/>
        <v>4</v>
      </c>
      <c r="H81" s="47">
        <f t="shared" si="9"/>
        <v>50</v>
      </c>
      <c r="I81" s="47">
        <f t="shared" si="9"/>
        <v>50</v>
      </c>
    </row>
    <row r="82" spans="1:9" ht="15">
      <c r="A82" s="54" t="s">
        <v>15</v>
      </c>
      <c r="B82" s="55">
        <v>951</v>
      </c>
      <c r="C82" s="56"/>
      <c r="D82" s="55" t="s">
        <v>108</v>
      </c>
      <c r="E82" s="57">
        <f t="shared" si="9"/>
        <v>50</v>
      </c>
      <c r="F82" s="57">
        <f t="shared" si="9"/>
        <v>2</v>
      </c>
      <c r="G82" s="74">
        <f t="shared" si="7"/>
        <v>4</v>
      </c>
      <c r="H82" s="57">
        <f t="shared" si="9"/>
        <v>50</v>
      </c>
      <c r="I82" s="57">
        <f t="shared" si="9"/>
        <v>50</v>
      </c>
    </row>
    <row r="83" spans="1:9" ht="31.5">
      <c r="A83" s="23" t="s">
        <v>39</v>
      </c>
      <c r="B83" s="20">
        <v>951</v>
      </c>
      <c r="C83" s="21"/>
      <c r="D83" s="21">
        <v>1300011610</v>
      </c>
      <c r="E83" s="46">
        <v>50</v>
      </c>
      <c r="F83" s="46">
        <v>2</v>
      </c>
      <c r="G83" s="74">
        <f t="shared" si="7"/>
        <v>4</v>
      </c>
      <c r="H83" s="46">
        <v>50</v>
      </c>
      <c r="I83" s="46">
        <v>50</v>
      </c>
    </row>
    <row r="84" spans="1:9" ht="15.75">
      <c r="A84" s="25" t="s">
        <v>237</v>
      </c>
      <c r="B84" s="13">
        <v>951</v>
      </c>
      <c r="C84" s="8"/>
      <c r="D84" s="8" t="s">
        <v>236</v>
      </c>
      <c r="E84" s="47">
        <f>E85</f>
        <v>655</v>
      </c>
      <c r="F84" s="47">
        <f>F85</f>
        <v>81.977</v>
      </c>
      <c r="G84" s="74">
        <f t="shared" si="7"/>
        <v>12.51557251908397</v>
      </c>
      <c r="H84" s="47">
        <f>H85</f>
        <v>135</v>
      </c>
      <c r="I84" s="47">
        <f>I85</f>
        <v>135</v>
      </c>
    </row>
    <row r="85" spans="1:9" ht="15">
      <c r="A85" s="54" t="s">
        <v>15</v>
      </c>
      <c r="B85" s="55">
        <v>951</v>
      </c>
      <c r="C85" s="56"/>
      <c r="D85" s="55" t="s">
        <v>236</v>
      </c>
      <c r="E85" s="57">
        <f>E86+E87</f>
        <v>655</v>
      </c>
      <c r="F85" s="57">
        <f>F86+F87</f>
        <v>81.977</v>
      </c>
      <c r="G85" s="74">
        <f t="shared" si="7"/>
        <v>12.51557251908397</v>
      </c>
      <c r="H85" s="57">
        <f>H86+H87</f>
        <v>135</v>
      </c>
      <c r="I85" s="57">
        <f>I86+I87</f>
        <v>135</v>
      </c>
    </row>
    <row r="86" spans="1:9" ht="31.5">
      <c r="A86" s="23" t="s">
        <v>238</v>
      </c>
      <c r="B86" s="20">
        <v>951</v>
      </c>
      <c r="C86" s="21"/>
      <c r="D86" s="21" t="s">
        <v>245</v>
      </c>
      <c r="E86" s="46">
        <v>640</v>
      </c>
      <c r="F86" s="46">
        <v>81.977</v>
      </c>
      <c r="G86" s="74">
        <f t="shared" si="7"/>
        <v>12.808906250000001</v>
      </c>
      <c r="H86" s="46">
        <v>120</v>
      </c>
      <c r="I86" s="46">
        <v>120</v>
      </c>
    </row>
    <row r="87" spans="1:9" ht="31.5">
      <c r="A87" s="23" t="s">
        <v>260</v>
      </c>
      <c r="B87" s="20">
        <v>951</v>
      </c>
      <c r="C87" s="21"/>
      <c r="D87" s="21" t="s">
        <v>259</v>
      </c>
      <c r="E87" s="46">
        <v>15</v>
      </c>
      <c r="F87" s="46">
        <v>0</v>
      </c>
      <c r="G87" s="74">
        <f t="shared" si="7"/>
        <v>0</v>
      </c>
      <c r="H87" s="46">
        <v>15</v>
      </c>
      <c r="I87" s="46">
        <v>15</v>
      </c>
    </row>
    <row r="88" spans="1:9" ht="36.75" customHeight="1">
      <c r="A88" s="25" t="s">
        <v>143</v>
      </c>
      <c r="B88" s="13">
        <v>951</v>
      </c>
      <c r="C88" s="8"/>
      <c r="D88" s="8" t="s">
        <v>109</v>
      </c>
      <c r="E88" s="47">
        <f>E89</f>
        <v>150</v>
      </c>
      <c r="F88" s="47">
        <f>F89</f>
        <v>52</v>
      </c>
      <c r="G88" s="74">
        <f t="shared" si="7"/>
        <v>34.66666666666667</v>
      </c>
      <c r="H88" s="47">
        <f>H89</f>
        <v>373.46000000000004</v>
      </c>
      <c r="I88" s="47">
        <f>I89</f>
        <v>373.46000000000004</v>
      </c>
    </row>
    <row r="89" spans="1:9" ht="22.5" customHeight="1">
      <c r="A89" s="54" t="s">
        <v>15</v>
      </c>
      <c r="B89" s="55">
        <v>951</v>
      </c>
      <c r="C89" s="56"/>
      <c r="D89" s="55" t="s">
        <v>109</v>
      </c>
      <c r="E89" s="57">
        <f>E90+E91+E92</f>
        <v>150</v>
      </c>
      <c r="F89" s="57">
        <f>F90+F91+F92</f>
        <v>52</v>
      </c>
      <c r="G89" s="74">
        <f t="shared" si="7"/>
        <v>34.66666666666667</v>
      </c>
      <c r="H89" s="57">
        <f>H90+H91+H92</f>
        <v>373.46000000000004</v>
      </c>
      <c r="I89" s="57">
        <f>I90+I91+I92</f>
        <v>373.46000000000004</v>
      </c>
    </row>
    <row r="90" spans="1:9" ht="34.5" customHeight="1">
      <c r="A90" s="23" t="s">
        <v>42</v>
      </c>
      <c r="B90" s="20">
        <v>951</v>
      </c>
      <c r="C90" s="21"/>
      <c r="D90" s="21" t="s">
        <v>182</v>
      </c>
      <c r="E90" s="46">
        <v>150</v>
      </c>
      <c r="F90" s="46">
        <v>52</v>
      </c>
      <c r="G90" s="74">
        <f t="shared" si="7"/>
        <v>34.66666666666667</v>
      </c>
      <c r="H90" s="46">
        <v>150</v>
      </c>
      <c r="I90" s="46">
        <v>150</v>
      </c>
    </row>
    <row r="91" spans="1:9" ht="31.5" customHeight="1">
      <c r="A91" s="23" t="s">
        <v>263</v>
      </c>
      <c r="B91" s="20">
        <v>951</v>
      </c>
      <c r="C91" s="21"/>
      <c r="D91" s="21" t="s">
        <v>261</v>
      </c>
      <c r="E91" s="46">
        <v>0</v>
      </c>
      <c r="F91" s="46">
        <v>0</v>
      </c>
      <c r="G91" s="74">
        <v>0</v>
      </c>
      <c r="H91" s="46">
        <v>213.46</v>
      </c>
      <c r="I91" s="46">
        <v>213.46</v>
      </c>
    </row>
    <row r="92" spans="1:9" ht="33.75" customHeight="1">
      <c r="A92" s="23" t="s">
        <v>264</v>
      </c>
      <c r="B92" s="20">
        <v>951</v>
      </c>
      <c r="C92" s="21"/>
      <c r="D92" s="21" t="s">
        <v>262</v>
      </c>
      <c r="E92" s="46">
        <v>0</v>
      </c>
      <c r="F92" s="46">
        <v>0</v>
      </c>
      <c r="G92" s="74">
        <v>0</v>
      </c>
      <c r="H92" s="46">
        <v>10</v>
      </c>
      <c r="I92" s="46">
        <v>10</v>
      </c>
    </row>
    <row r="93" spans="1:9" ht="21" customHeight="1">
      <c r="A93" s="25" t="s">
        <v>227</v>
      </c>
      <c r="B93" s="12">
        <v>951</v>
      </c>
      <c r="C93" s="9"/>
      <c r="D93" s="8" t="s">
        <v>110</v>
      </c>
      <c r="E93" s="47">
        <f>E94</f>
        <v>37189.063290000006</v>
      </c>
      <c r="F93" s="47">
        <f>F94</f>
        <v>7470.262</v>
      </c>
      <c r="G93" s="74">
        <f t="shared" si="7"/>
        <v>20.087255066757017</v>
      </c>
      <c r="H93" s="47">
        <f>H94</f>
        <v>31747.225000000002</v>
      </c>
      <c r="I93" s="47">
        <f>I94</f>
        <v>31717.225000000002</v>
      </c>
    </row>
    <row r="94" spans="1:9" ht="21.75" customHeight="1">
      <c r="A94" s="54" t="s">
        <v>15</v>
      </c>
      <c r="B94" s="55">
        <v>951</v>
      </c>
      <c r="C94" s="56"/>
      <c r="D94" s="55" t="s">
        <v>110</v>
      </c>
      <c r="E94" s="57">
        <f>E95+E97+E103</f>
        <v>37189.063290000006</v>
      </c>
      <c r="F94" s="57">
        <f>F95+F97+F103</f>
        <v>7470.262</v>
      </c>
      <c r="G94" s="74">
        <f t="shared" si="7"/>
        <v>20.087255066757017</v>
      </c>
      <c r="H94" s="57">
        <f>H95+H97+H103</f>
        <v>31747.225000000002</v>
      </c>
      <c r="I94" s="57">
        <f>I95+I97+I103</f>
        <v>31717.225000000002</v>
      </c>
    </row>
    <row r="95" spans="1:9" ht="15.75">
      <c r="A95" s="5" t="s">
        <v>20</v>
      </c>
      <c r="B95" s="14">
        <v>951</v>
      </c>
      <c r="C95" s="6"/>
      <c r="D95" s="6" t="s">
        <v>111</v>
      </c>
      <c r="E95" s="48">
        <f>E96</f>
        <v>200</v>
      </c>
      <c r="F95" s="48">
        <f>F96</f>
        <v>0</v>
      </c>
      <c r="G95" s="74">
        <f t="shared" si="7"/>
        <v>0</v>
      </c>
      <c r="H95" s="48">
        <f>H96</f>
        <v>130</v>
      </c>
      <c r="I95" s="48">
        <f>I96</f>
        <v>100</v>
      </c>
    </row>
    <row r="96" spans="1:9" ht="31.5">
      <c r="A96" s="23" t="s">
        <v>34</v>
      </c>
      <c r="B96" s="20">
        <v>951</v>
      </c>
      <c r="C96" s="21"/>
      <c r="D96" s="21">
        <v>1610011610</v>
      </c>
      <c r="E96" s="46">
        <v>200</v>
      </c>
      <c r="F96" s="46">
        <v>0</v>
      </c>
      <c r="G96" s="74">
        <f t="shared" si="7"/>
        <v>0</v>
      </c>
      <c r="H96" s="46">
        <v>130</v>
      </c>
      <c r="I96" s="46">
        <v>100</v>
      </c>
    </row>
    <row r="97" spans="1:9" ht="31.5">
      <c r="A97" s="18" t="s">
        <v>35</v>
      </c>
      <c r="B97" s="14">
        <v>951</v>
      </c>
      <c r="C97" s="6"/>
      <c r="D97" s="6" t="s">
        <v>112</v>
      </c>
      <c r="E97" s="48">
        <f>SUM(E98:E102)</f>
        <v>36979.063290000006</v>
      </c>
      <c r="F97" s="48">
        <f>SUM(F98:F102)</f>
        <v>7470.262</v>
      </c>
      <c r="G97" s="74">
        <f t="shared" si="7"/>
        <v>20.201328360905592</v>
      </c>
      <c r="H97" s="48">
        <f>SUM(H98:H102)</f>
        <v>31607.225000000002</v>
      </c>
      <c r="I97" s="48">
        <f>SUM(I98:I102)</f>
        <v>31607.225000000002</v>
      </c>
    </row>
    <row r="98" spans="1:9" ht="31.5">
      <c r="A98" s="19" t="s">
        <v>36</v>
      </c>
      <c r="B98" s="20">
        <v>951</v>
      </c>
      <c r="C98" s="21"/>
      <c r="D98" s="21" t="s">
        <v>113</v>
      </c>
      <c r="E98" s="46">
        <v>18548.81</v>
      </c>
      <c r="F98" s="46">
        <v>3950</v>
      </c>
      <c r="G98" s="74">
        <f t="shared" si="7"/>
        <v>21.295166644113557</v>
      </c>
      <c r="H98" s="46">
        <v>18548.81</v>
      </c>
      <c r="I98" s="46">
        <v>18548.81</v>
      </c>
    </row>
    <row r="99" spans="1:9" ht="19.5" customHeight="1">
      <c r="A99" s="23" t="s">
        <v>80</v>
      </c>
      <c r="B99" s="20">
        <v>951</v>
      </c>
      <c r="C99" s="21"/>
      <c r="D99" s="21" t="s">
        <v>114</v>
      </c>
      <c r="E99" s="46">
        <v>5311.5904</v>
      </c>
      <c r="F99" s="46">
        <v>436.816</v>
      </c>
      <c r="G99" s="74">
        <f t="shared" si="7"/>
        <v>8.22382689749571</v>
      </c>
      <c r="H99" s="46">
        <v>0</v>
      </c>
      <c r="I99" s="46">
        <v>0</v>
      </c>
    </row>
    <row r="100" spans="1:9" ht="31.5">
      <c r="A100" s="19" t="s">
        <v>37</v>
      </c>
      <c r="B100" s="20">
        <v>951</v>
      </c>
      <c r="C100" s="21"/>
      <c r="D100" s="21" t="s">
        <v>115</v>
      </c>
      <c r="E100" s="46">
        <v>12885.21</v>
      </c>
      <c r="F100" s="46">
        <v>2850</v>
      </c>
      <c r="G100" s="74">
        <f t="shared" si="7"/>
        <v>22.11838223824059</v>
      </c>
      <c r="H100" s="46">
        <v>12885.21</v>
      </c>
      <c r="I100" s="46">
        <v>12885.21</v>
      </c>
    </row>
    <row r="101" spans="1:9" ht="31.5">
      <c r="A101" s="50" t="s">
        <v>155</v>
      </c>
      <c r="B101" s="20">
        <v>951</v>
      </c>
      <c r="C101" s="21"/>
      <c r="D101" s="21" t="s">
        <v>156</v>
      </c>
      <c r="E101" s="46">
        <v>226.44289</v>
      </c>
      <c r="F101" s="46">
        <v>226.44</v>
      </c>
      <c r="G101" s="74">
        <f t="shared" si="7"/>
        <v>99.99872374001232</v>
      </c>
      <c r="H101" s="46">
        <v>168.005</v>
      </c>
      <c r="I101" s="46">
        <v>168.005</v>
      </c>
    </row>
    <row r="102" spans="1:9" ht="47.25">
      <c r="A102" s="50" t="s">
        <v>168</v>
      </c>
      <c r="B102" s="20">
        <v>951</v>
      </c>
      <c r="C102" s="21"/>
      <c r="D102" s="21" t="s">
        <v>167</v>
      </c>
      <c r="E102" s="46">
        <v>7.01</v>
      </c>
      <c r="F102" s="46">
        <v>7.006</v>
      </c>
      <c r="G102" s="74">
        <f t="shared" si="7"/>
        <v>99.94293865905848</v>
      </c>
      <c r="H102" s="46">
        <v>5.2</v>
      </c>
      <c r="I102" s="46">
        <v>5.2</v>
      </c>
    </row>
    <row r="103" spans="1:9" ht="31.5">
      <c r="A103" s="18" t="s">
        <v>169</v>
      </c>
      <c r="B103" s="14">
        <v>951</v>
      </c>
      <c r="C103" s="6"/>
      <c r="D103" s="6" t="s">
        <v>171</v>
      </c>
      <c r="E103" s="48">
        <f>E104</f>
        <v>10</v>
      </c>
      <c r="F103" s="48">
        <f>F104</f>
        <v>0</v>
      </c>
      <c r="G103" s="74">
        <f t="shared" si="7"/>
        <v>0</v>
      </c>
      <c r="H103" s="48">
        <f>H104</f>
        <v>10</v>
      </c>
      <c r="I103" s="48">
        <f>I104</f>
        <v>10</v>
      </c>
    </row>
    <row r="104" spans="1:9" ht="31.5">
      <c r="A104" s="23" t="s">
        <v>170</v>
      </c>
      <c r="B104" s="20">
        <v>951</v>
      </c>
      <c r="C104" s="21"/>
      <c r="D104" s="21" t="s">
        <v>183</v>
      </c>
      <c r="E104" s="46">
        <v>10</v>
      </c>
      <c r="F104" s="46">
        <v>0</v>
      </c>
      <c r="G104" s="74">
        <f t="shared" si="7"/>
        <v>0</v>
      </c>
      <c r="H104" s="46">
        <v>10</v>
      </c>
      <c r="I104" s="46">
        <v>10</v>
      </c>
    </row>
    <row r="105" spans="1:9" ht="31.5">
      <c r="A105" s="39" t="s">
        <v>144</v>
      </c>
      <c r="B105" s="12">
        <v>951</v>
      </c>
      <c r="C105" s="8"/>
      <c r="D105" s="8" t="s">
        <v>116</v>
      </c>
      <c r="E105" s="47">
        <f aca="true" t="shared" si="10" ref="E105:I106">E106</f>
        <v>10</v>
      </c>
      <c r="F105" s="47">
        <f t="shared" si="10"/>
        <v>0</v>
      </c>
      <c r="G105" s="74">
        <f t="shared" si="7"/>
        <v>0</v>
      </c>
      <c r="H105" s="47">
        <f t="shared" si="10"/>
        <v>10</v>
      </c>
      <c r="I105" s="47">
        <f t="shared" si="10"/>
        <v>10</v>
      </c>
    </row>
    <row r="106" spans="1:9" ht="15">
      <c r="A106" s="54" t="s">
        <v>15</v>
      </c>
      <c r="B106" s="55">
        <v>951</v>
      </c>
      <c r="C106" s="56"/>
      <c r="D106" s="55" t="s">
        <v>116</v>
      </c>
      <c r="E106" s="57">
        <f t="shared" si="10"/>
        <v>10</v>
      </c>
      <c r="F106" s="57">
        <f t="shared" si="10"/>
        <v>0</v>
      </c>
      <c r="G106" s="74">
        <f t="shared" si="7"/>
        <v>0</v>
      </c>
      <c r="H106" s="57">
        <f t="shared" si="10"/>
        <v>10</v>
      </c>
      <c r="I106" s="57">
        <f t="shared" si="10"/>
        <v>10</v>
      </c>
    </row>
    <row r="107" spans="1:9" ht="35.25" customHeight="1">
      <c r="A107" s="19" t="s">
        <v>29</v>
      </c>
      <c r="B107" s="20">
        <v>951</v>
      </c>
      <c r="C107" s="21"/>
      <c r="D107" s="21">
        <v>1800011610</v>
      </c>
      <c r="E107" s="46">
        <v>10</v>
      </c>
      <c r="F107" s="46">
        <v>0</v>
      </c>
      <c r="G107" s="74">
        <f t="shared" si="7"/>
        <v>0</v>
      </c>
      <c r="H107" s="46">
        <v>10</v>
      </c>
      <c r="I107" s="46">
        <v>10</v>
      </c>
    </row>
    <row r="108" spans="1:9" ht="34.5" customHeight="1">
      <c r="A108" s="39" t="s">
        <v>145</v>
      </c>
      <c r="B108" s="12">
        <v>951</v>
      </c>
      <c r="C108" s="8"/>
      <c r="D108" s="8" t="s">
        <v>131</v>
      </c>
      <c r="E108" s="47">
        <f>E109</f>
        <v>27271.006</v>
      </c>
      <c r="F108" s="47">
        <f>F109</f>
        <v>822.105</v>
      </c>
      <c r="G108" s="74">
        <f t="shared" si="7"/>
        <v>3.014575259893236</v>
      </c>
      <c r="H108" s="47">
        <f>H109</f>
        <v>10200</v>
      </c>
      <c r="I108" s="47">
        <f>I109</f>
        <v>17091.2</v>
      </c>
    </row>
    <row r="109" spans="1:9" ht="34.5" customHeight="1">
      <c r="A109" s="54" t="s">
        <v>15</v>
      </c>
      <c r="B109" s="37">
        <v>951</v>
      </c>
      <c r="C109" s="38"/>
      <c r="D109" s="38" t="s">
        <v>131</v>
      </c>
      <c r="E109" s="49">
        <f>E110+E111+E112+E113</f>
        <v>27271.006</v>
      </c>
      <c r="F109" s="49">
        <f>F110+F111+F112+F113</f>
        <v>822.105</v>
      </c>
      <c r="G109" s="74">
        <f t="shared" si="7"/>
        <v>3.014575259893236</v>
      </c>
      <c r="H109" s="49">
        <f>H110+H111+H112+H113</f>
        <v>10200</v>
      </c>
      <c r="I109" s="49">
        <f>I110+I111+I112+I113</f>
        <v>17091.2</v>
      </c>
    </row>
    <row r="110" spans="1:9" ht="49.5" customHeight="1">
      <c r="A110" s="19" t="s">
        <v>74</v>
      </c>
      <c r="B110" s="20">
        <v>951</v>
      </c>
      <c r="C110" s="21"/>
      <c r="D110" s="21">
        <v>1900011610</v>
      </c>
      <c r="E110" s="46">
        <v>14905.5</v>
      </c>
      <c r="F110" s="46">
        <v>0</v>
      </c>
      <c r="G110" s="74">
        <f t="shared" si="7"/>
        <v>0</v>
      </c>
      <c r="H110" s="46">
        <v>4200</v>
      </c>
      <c r="I110" s="46">
        <v>10191.2</v>
      </c>
    </row>
    <row r="111" spans="1:9" ht="33" customHeight="1">
      <c r="A111" s="19" t="s">
        <v>81</v>
      </c>
      <c r="B111" s="20">
        <v>951</v>
      </c>
      <c r="C111" s="21"/>
      <c r="D111" s="21" t="s">
        <v>184</v>
      </c>
      <c r="E111" s="46">
        <v>5400</v>
      </c>
      <c r="F111" s="46">
        <v>0</v>
      </c>
      <c r="G111" s="74">
        <f t="shared" si="7"/>
        <v>0</v>
      </c>
      <c r="H111" s="46">
        <v>3000</v>
      </c>
      <c r="I111" s="46">
        <v>3900</v>
      </c>
    </row>
    <row r="112" spans="1:9" ht="15.75" customHeight="1">
      <c r="A112" s="19" t="s">
        <v>157</v>
      </c>
      <c r="B112" s="20">
        <v>951</v>
      </c>
      <c r="C112" s="21"/>
      <c r="D112" s="21" t="s">
        <v>158</v>
      </c>
      <c r="E112" s="46">
        <v>6465.506</v>
      </c>
      <c r="F112" s="46">
        <v>797.442</v>
      </c>
      <c r="G112" s="74">
        <f t="shared" si="7"/>
        <v>12.333791044351363</v>
      </c>
      <c r="H112" s="46">
        <v>0</v>
      </c>
      <c r="I112" s="46">
        <v>0</v>
      </c>
    </row>
    <row r="113" spans="1:9" ht="36.75" customHeight="1">
      <c r="A113" s="19" t="s">
        <v>164</v>
      </c>
      <c r="B113" s="20">
        <v>951</v>
      </c>
      <c r="C113" s="21"/>
      <c r="D113" s="21" t="s">
        <v>163</v>
      </c>
      <c r="E113" s="46">
        <v>500</v>
      </c>
      <c r="F113" s="46">
        <v>24.663</v>
      </c>
      <c r="G113" s="74">
        <f t="shared" si="7"/>
        <v>4.9326</v>
      </c>
      <c r="H113" s="46">
        <v>3000</v>
      </c>
      <c r="I113" s="46">
        <v>3000</v>
      </c>
    </row>
    <row r="114" spans="1:9" ht="36.75" customHeight="1">
      <c r="A114" s="39" t="s">
        <v>240</v>
      </c>
      <c r="B114" s="12">
        <v>951</v>
      </c>
      <c r="C114" s="8"/>
      <c r="D114" s="8" t="s">
        <v>239</v>
      </c>
      <c r="E114" s="47">
        <f aca="true" t="shared" si="11" ref="E114:I115">E115</f>
        <v>10</v>
      </c>
      <c r="F114" s="47">
        <f t="shared" si="11"/>
        <v>0</v>
      </c>
      <c r="G114" s="74">
        <f t="shared" si="7"/>
        <v>0</v>
      </c>
      <c r="H114" s="47">
        <f t="shared" si="11"/>
        <v>10</v>
      </c>
      <c r="I114" s="47">
        <f t="shared" si="11"/>
        <v>10</v>
      </c>
    </row>
    <row r="115" spans="1:9" ht="21" customHeight="1">
      <c r="A115" s="54" t="s">
        <v>15</v>
      </c>
      <c r="B115" s="37">
        <v>951</v>
      </c>
      <c r="C115" s="38"/>
      <c r="D115" s="38" t="s">
        <v>239</v>
      </c>
      <c r="E115" s="49">
        <f t="shared" si="11"/>
        <v>10</v>
      </c>
      <c r="F115" s="49">
        <f t="shared" si="11"/>
        <v>0</v>
      </c>
      <c r="G115" s="74">
        <f t="shared" si="7"/>
        <v>0</v>
      </c>
      <c r="H115" s="49">
        <f t="shared" si="11"/>
        <v>10</v>
      </c>
      <c r="I115" s="49">
        <f t="shared" si="11"/>
        <v>10</v>
      </c>
    </row>
    <row r="116" spans="1:9" ht="50.25" customHeight="1">
      <c r="A116" s="19" t="s">
        <v>243</v>
      </c>
      <c r="B116" s="52">
        <v>951</v>
      </c>
      <c r="C116" s="53"/>
      <c r="D116" s="53" t="s">
        <v>244</v>
      </c>
      <c r="E116" s="51">
        <v>10</v>
      </c>
      <c r="F116" s="51">
        <v>0</v>
      </c>
      <c r="G116" s="74">
        <f t="shared" si="7"/>
        <v>0</v>
      </c>
      <c r="H116" s="51">
        <v>10</v>
      </c>
      <c r="I116" s="51">
        <v>10</v>
      </c>
    </row>
    <row r="117" spans="1:9" ht="36.75" customHeight="1">
      <c r="A117" s="39" t="s">
        <v>242</v>
      </c>
      <c r="B117" s="12" t="s">
        <v>2</v>
      </c>
      <c r="C117" s="8"/>
      <c r="D117" s="8" t="s">
        <v>241</v>
      </c>
      <c r="E117" s="47">
        <f>E118+E121</f>
        <v>122952.0892</v>
      </c>
      <c r="F117" s="47">
        <f>F118+F121</f>
        <v>0</v>
      </c>
      <c r="G117" s="74">
        <f t="shared" si="7"/>
        <v>0</v>
      </c>
      <c r="H117" s="47">
        <f>H118+H121</f>
        <v>2919.8540199999998</v>
      </c>
      <c r="I117" s="47">
        <f>I118+I121</f>
        <v>2071.8712</v>
      </c>
    </row>
    <row r="118" spans="1:9" ht="22.5" customHeight="1">
      <c r="A118" s="54" t="s">
        <v>15</v>
      </c>
      <c r="B118" s="37">
        <v>951</v>
      </c>
      <c r="C118" s="38"/>
      <c r="D118" s="38" t="s">
        <v>241</v>
      </c>
      <c r="E118" s="49">
        <f>E119+E120</f>
        <v>113600</v>
      </c>
      <c r="F118" s="49">
        <f>F119+F120</f>
        <v>0</v>
      </c>
      <c r="G118" s="74">
        <f t="shared" si="7"/>
        <v>0</v>
      </c>
      <c r="H118" s="49">
        <f>H119+H120</f>
        <v>906</v>
      </c>
      <c r="I118" s="49">
        <f>I119+I120</f>
        <v>96</v>
      </c>
    </row>
    <row r="119" spans="1:9" ht="34.5" customHeight="1">
      <c r="A119" s="19" t="s">
        <v>267</v>
      </c>
      <c r="B119" s="52">
        <v>951</v>
      </c>
      <c r="C119" s="53"/>
      <c r="D119" s="53" t="s">
        <v>265</v>
      </c>
      <c r="E119" s="51">
        <v>112600</v>
      </c>
      <c r="F119" s="51">
        <v>0</v>
      </c>
      <c r="G119" s="74">
        <f t="shared" si="7"/>
        <v>0</v>
      </c>
      <c r="H119" s="51">
        <v>0</v>
      </c>
      <c r="I119" s="51">
        <v>0</v>
      </c>
    </row>
    <row r="120" spans="1:9" ht="48" customHeight="1">
      <c r="A120" s="19" t="s">
        <v>268</v>
      </c>
      <c r="B120" s="52">
        <v>951</v>
      </c>
      <c r="C120" s="53"/>
      <c r="D120" s="53" t="s">
        <v>266</v>
      </c>
      <c r="E120" s="51">
        <v>1000</v>
      </c>
      <c r="F120" s="51">
        <v>0</v>
      </c>
      <c r="G120" s="74">
        <f t="shared" si="7"/>
        <v>0</v>
      </c>
      <c r="H120" s="51">
        <v>906</v>
      </c>
      <c r="I120" s="51">
        <v>96</v>
      </c>
    </row>
    <row r="121" spans="1:9" ht="48" customHeight="1">
      <c r="A121" s="54" t="s">
        <v>17</v>
      </c>
      <c r="B121" s="37">
        <v>953</v>
      </c>
      <c r="C121" s="38"/>
      <c r="D121" s="38" t="s">
        <v>241</v>
      </c>
      <c r="E121" s="49">
        <f>SUM(E122:E126)</f>
        <v>9352.089199999999</v>
      </c>
      <c r="F121" s="49">
        <f>SUM(F122:F126)</f>
        <v>0</v>
      </c>
      <c r="G121" s="74">
        <f t="shared" si="7"/>
        <v>0</v>
      </c>
      <c r="H121" s="49">
        <f>SUM(H122:H126)</f>
        <v>2013.85402</v>
      </c>
      <c r="I121" s="49">
        <f>SUM(I122:I126)</f>
        <v>1975.8712</v>
      </c>
    </row>
    <row r="122" spans="1:9" ht="48" customHeight="1">
      <c r="A122" s="19" t="s">
        <v>274</v>
      </c>
      <c r="B122" s="52">
        <v>953</v>
      </c>
      <c r="C122" s="53"/>
      <c r="D122" s="53" t="s">
        <v>269</v>
      </c>
      <c r="E122" s="51">
        <v>466.1432</v>
      </c>
      <c r="F122" s="51">
        <v>0</v>
      </c>
      <c r="G122" s="74">
        <f t="shared" si="7"/>
        <v>0</v>
      </c>
      <c r="H122" s="51">
        <v>0</v>
      </c>
      <c r="I122" s="51">
        <v>0</v>
      </c>
    </row>
    <row r="123" spans="1:9" ht="48" customHeight="1">
      <c r="A123" s="19" t="s">
        <v>275</v>
      </c>
      <c r="B123" s="52">
        <v>953</v>
      </c>
      <c r="C123" s="53"/>
      <c r="D123" s="53" t="s">
        <v>270</v>
      </c>
      <c r="E123" s="51">
        <v>14.4196</v>
      </c>
      <c r="F123" s="51">
        <v>0</v>
      </c>
      <c r="G123" s="74">
        <f t="shared" si="7"/>
        <v>0</v>
      </c>
      <c r="H123" s="51">
        <v>0</v>
      </c>
      <c r="I123" s="51">
        <v>0</v>
      </c>
    </row>
    <row r="124" spans="1:9" ht="33" customHeight="1">
      <c r="A124" s="19" t="s">
        <v>154</v>
      </c>
      <c r="B124" s="52">
        <v>953</v>
      </c>
      <c r="C124" s="53"/>
      <c r="D124" s="53" t="s">
        <v>271</v>
      </c>
      <c r="E124" s="51">
        <v>2394.88317</v>
      </c>
      <c r="F124" s="51">
        <v>0</v>
      </c>
      <c r="G124" s="74">
        <f t="shared" si="7"/>
        <v>0</v>
      </c>
      <c r="H124" s="51">
        <v>0</v>
      </c>
      <c r="I124" s="51">
        <v>0</v>
      </c>
    </row>
    <row r="125" spans="1:9" ht="33" customHeight="1">
      <c r="A125" s="19" t="s">
        <v>162</v>
      </c>
      <c r="B125" s="52">
        <v>953</v>
      </c>
      <c r="C125" s="53"/>
      <c r="D125" s="53" t="s">
        <v>272</v>
      </c>
      <c r="E125" s="51">
        <v>1690.45323</v>
      </c>
      <c r="F125" s="51">
        <v>0</v>
      </c>
      <c r="G125" s="74">
        <f t="shared" si="7"/>
        <v>0</v>
      </c>
      <c r="H125" s="51">
        <v>0</v>
      </c>
      <c r="I125" s="51">
        <v>0</v>
      </c>
    </row>
    <row r="126" spans="1:9" ht="48" customHeight="1">
      <c r="A126" s="19" t="s">
        <v>153</v>
      </c>
      <c r="B126" s="52">
        <v>953</v>
      </c>
      <c r="C126" s="53"/>
      <c r="D126" s="53" t="s">
        <v>273</v>
      </c>
      <c r="E126" s="51">
        <v>4786.19</v>
      </c>
      <c r="F126" s="51">
        <v>0</v>
      </c>
      <c r="G126" s="74">
        <f t="shared" si="7"/>
        <v>0</v>
      </c>
      <c r="H126" s="51">
        <v>2013.85402</v>
      </c>
      <c r="I126" s="51">
        <v>1975.8712</v>
      </c>
    </row>
    <row r="127" spans="1:9" ht="36.75" customHeight="1">
      <c r="A127" s="39" t="s">
        <v>146</v>
      </c>
      <c r="B127" s="12" t="s">
        <v>2</v>
      </c>
      <c r="C127" s="8"/>
      <c r="D127" s="8" t="s">
        <v>121</v>
      </c>
      <c r="E127" s="47">
        <f aca="true" t="shared" si="12" ref="E127:I128">E128</f>
        <v>20</v>
      </c>
      <c r="F127" s="47">
        <f t="shared" si="12"/>
        <v>0</v>
      </c>
      <c r="G127" s="74">
        <f t="shared" si="7"/>
        <v>0</v>
      </c>
      <c r="H127" s="47">
        <f t="shared" si="12"/>
        <v>20</v>
      </c>
      <c r="I127" s="47">
        <f t="shared" si="12"/>
        <v>20</v>
      </c>
    </row>
    <row r="128" spans="1:9" ht="36.75" customHeight="1">
      <c r="A128" s="54" t="s">
        <v>17</v>
      </c>
      <c r="B128" s="37">
        <v>953</v>
      </c>
      <c r="C128" s="38"/>
      <c r="D128" s="38" t="s">
        <v>121</v>
      </c>
      <c r="E128" s="49">
        <f t="shared" si="12"/>
        <v>20</v>
      </c>
      <c r="F128" s="49">
        <f t="shared" si="12"/>
        <v>0</v>
      </c>
      <c r="G128" s="74">
        <f t="shared" si="7"/>
        <v>0</v>
      </c>
      <c r="H128" s="49">
        <f t="shared" si="12"/>
        <v>20</v>
      </c>
      <c r="I128" s="49">
        <f t="shared" si="12"/>
        <v>20</v>
      </c>
    </row>
    <row r="129" spans="1:9" ht="35.25" customHeight="1">
      <c r="A129" s="23" t="s">
        <v>80</v>
      </c>
      <c r="B129" s="52">
        <v>953</v>
      </c>
      <c r="C129" s="53"/>
      <c r="D129" s="53" t="s">
        <v>185</v>
      </c>
      <c r="E129" s="51">
        <v>20</v>
      </c>
      <c r="F129" s="51">
        <v>0</v>
      </c>
      <c r="G129" s="74">
        <f t="shared" si="7"/>
        <v>0</v>
      </c>
      <c r="H129" s="51">
        <v>20</v>
      </c>
      <c r="I129" s="51">
        <v>20</v>
      </c>
    </row>
    <row r="130" spans="1:9" ht="29.25" customHeight="1">
      <c r="A130" s="39" t="s">
        <v>147</v>
      </c>
      <c r="B130" s="12">
        <v>951</v>
      </c>
      <c r="C130" s="8"/>
      <c r="D130" s="8" t="s">
        <v>126</v>
      </c>
      <c r="E130" s="47">
        <f aca="true" t="shared" si="13" ref="E130:I131">E131</f>
        <v>10174.06781</v>
      </c>
      <c r="F130" s="47">
        <f t="shared" si="13"/>
        <v>1344.909</v>
      </c>
      <c r="G130" s="74">
        <f t="shared" si="7"/>
        <v>13.21898993712329</v>
      </c>
      <c r="H130" s="47">
        <f t="shared" si="13"/>
        <v>3800</v>
      </c>
      <c r="I130" s="47">
        <f t="shared" si="13"/>
        <v>3800</v>
      </c>
    </row>
    <row r="131" spans="1:9" ht="17.25" customHeight="1">
      <c r="A131" s="54" t="s">
        <v>15</v>
      </c>
      <c r="B131" s="37">
        <v>951</v>
      </c>
      <c r="C131" s="38"/>
      <c r="D131" s="38" t="s">
        <v>126</v>
      </c>
      <c r="E131" s="49">
        <f t="shared" si="13"/>
        <v>10174.06781</v>
      </c>
      <c r="F131" s="49">
        <f t="shared" si="13"/>
        <v>1344.909</v>
      </c>
      <c r="G131" s="74">
        <f t="shared" si="7"/>
        <v>13.21898993712329</v>
      </c>
      <c r="H131" s="49">
        <f t="shared" si="13"/>
        <v>3800</v>
      </c>
      <c r="I131" s="49">
        <f t="shared" si="13"/>
        <v>3800</v>
      </c>
    </row>
    <row r="132" spans="1:9" ht="33" customHeight="1">
      <c r="A132" s="19" t="s">
        <v>127</v>
      </c>
      <c r="B132" s="52">
        <v>951</v>
      </c>
      <c r="C132" s="53"/>
      <c r="D132" s="53">
        <v>2400011610</v>
      </c>
      <c r="E132" s="51">
        <v>10174.06781</v>
      </c>
      <c r="F132" s="51">
        <v>1344.909</v>
      </c>
      <c r="G132" s="74">
        <f t="shared" si="7"/>
        <v>13.21898993712329</v>
      </c>
      <c r="H132" s="51">
        <v>3800</v>
      </c>
      <c r="I132" s="51">
        <v>3800</v>
      </c>
    </row>
    <row r="133" spans="1:9" ht="17.25" customHeight="1">
      <c r="A133" s="39" t="s">
        <v>148</v>
      </c>
      <c r="B133" s="12">
        <v>951</v>
      </c>
      <c r="C133" s="8"/>
      <c r="D133" s="8" t="s">
        <v>128</v>
      </c>
      <c r="E133" s="47">
        <f aca="true" t="shared" si="14" ref="E133:I134">E134</f>
        <v>10</v>
      </c>
      <c r="F133" s="47">
        <f t="shared" si="14"/>
        <v>0</v>
      </c>
      <c r="G133" s="74">
        <f t="shared" si="7"/>
        <v>0</v>
      </c>
      <c r="H133" s="47">
        <f t="shared" si="14"/>
        <v>10</v>
      </c>
      <c r="I133" s="47">
        <f t="shared" si="14"/>
        <v>10</v>
      </c>
    </row>
    <row r="134" spans="1:9" ht="17.25" customHeight="1">
      <c r="A134" s="54" t="s">
        <v>15</v>
      </c>
      <c r="B134" s="37">
        <v>951</v>
      </c>
      <c r="C134" s="38"/>
      <c r="D134" s="38" t="s">
        <v>128</v>
      </c>
      <c r="E134" s="49">
        <f t="shared" si="14"/>
        <v>10</v>
      </c>
      <c r="F134" s="49">
        <f t="shared" si="14"/>
        <v>0</v>
      </c>
      <c r="G134" s="74">
        <f t="shared" si="7"/>
        <v>0</v>
      </c>
      <c r="H134" s="49">
        <f t="shared" si="14"/>
        <v>10</v>
      </c>
      <c r="I134" s="49">
        <f t="shared" si="14"/>
        <v>10</v>
      </c>
    </row>
    <row r="135" spans="1:9" ht="36.75" customHeight="1">
      <c r="A135" s="19" t="s">
        <v>127</v>
      </c>
      <c r="B135" s="52">
        <v>951</v>
      </c>
      <c r="C135" s="53"/>
      <c r="D135" s="53" t="s">
        <v>186</v>
      </c>
      <c r="E135" s="51">
        <v>10</v>
      </c>
      <c r="F135" s="51">
        <v>0</v>
      </c>
      <c r="G135" s="74">
        <f t="shared" si="7"/>
        <v>0</v>
      </c>
      <c r="H135" s="51">
        <v>10</v>
      </c>
      <c r="I135" s="51">
        <v>10</v>
      </c>
    </row>
    <row r="136" spans="1:9" ht="17.25" customHeight="1">
      <c r="A136" s="39" t="s">
        <v>149</v>
      </c>
      <c r="B136" s="12">
        <v>951</v>
      </c>
      <c r="C136" s="8"/>
      <c r="D136" s="8" t="s">
        <v>129</v>
      </c>
      <c r="E136" s="47">
        <f>E137</f>
        <v>40822.93</v>
      </c>
      <c r="F136" s="47">
        <f>F137</f>
        <v>49.531</v>
      </c>
      <c r="G136" s="74">
        <f t="shared" si="7"/>
        <v>0.1213313204123271</v>
      </c>
      <c r="H136" s="47">
        <f>H137</f>
        <v>23461.43</v>
      </c>
      <c r="I136" s="47">
        <f>I137</f>
        <v>23537.93</v>
      </c>
    </row>
    <row r="137" spans="1:9" ht="17.25" customHeight="1">
      <c r="A137" s="54" t="s">
        <v>15</v>
      </c>
      <c r="B137" s="37">
        <v>951</v>
      </c>
      <c r="C137" s="38"/>
      <c r="D137" s="38" t="s">
        <v>129</v>
      </c>
      <c r="E137" s="49">
        <f>E138+E139</f>
        <v>40822.93</v>
      </c>
      <c r="F137" s="49">
        <f>F138+F139</f>
        <v>49.531</v>
      </c>
      <c r="G137" s="74">
        <f t="shared" si="7"/>
        <v>0.1213313204123271</v>
      </c>
      <c r="H137" s="49">
        <f>H138+H139</f>
        <v>23461.43</v>
      </c>
      <c r="I137" s="49">
        <f>I138+I139</f>
        <v>23537.93</v>
      </c>
    </row>
    <row r="138" spans="1:9" ht="38.25" customHeight="1">
      <c r="A138" s="19" t="s">
        <v>127</v>
      </c>
      <c r="B138" s="52">
        <v>951</v>
      </c>
      <c r="C138" s="53"/>
      <c r="D138" s="53" t="s">
        <v>187</v>
      </c>
      <c r="E138" s="51">
        <v>22315</v>
      </c>
      <c r="F138" s="51">
        <v>49.531</v>
      </c>
      <c r="G138" s="74">
        <f aca="true" t="shared" si="15" ref="G138:G198">F138/E138*100</f>
        <v>0.22196280528792292</v>
      </c>
      <c r="H138" s="51">
        <v>4953.5</v>
      </c>
      <c r="I138" s="51">
        <v>5030</v>
      </c>
    </row>
    <row r="139" spans="1:9" ht="17.25" customHeight="1">
      <c r="A139" s="19" t="s">
        <v>159</v>
      </c>
      <c r="B139" s="52">
        <v>951</v>
      </c>
      <c r="C139" s="53"/>
      <c r="D139" s="53" t="s">
        <v>209</v>
      </c>
      <c r="E139" s="51">
        <v>18507.93</v>
      </c>
      <c r="F139" s="51">
        <v>0</v>
      </c>
      <c r="G139" s="74">
        <f t="shared" si="15"/>
        <v>0</v>
      </c>
      <c r="H139" s="51">
        <v>18507.93</v>
      </c>
      <c r="I139" s="51">
        <v>18507.93</v>
      </c>
    </row>
    <row r="140" spans="1:9" ht="17.25" customHeight="1">
      <c r="A140" s="34" t="s">
        <v>21</v>
      </c>
      <c r="B140" s="86" t="s">
        <v>2</v>
      </c>
      <c r="C140" s="87"/>
      <c r="D140" s="87" t="s">
        <v>117</v>
      </c>
      <c r="E140" s="88">
        <f>E141+E189</f>
        <v>223007.92575999995</v>
      </c>
      <c r="F140" s="88">
        <f>F141+F189</f>
        <v>38558.587999999996</v>
      </c>
      <c r="G140" s="89">
        <f t="shared" si="15"/>
        <v>17.290232115560126</v>
      </c>
      <c r="H140" s="88">
        <f>H141+H189</f>
        <v>188964.92990999998</v>
      </c>
      <c r="I140" s="88">
        <f>I141+I189</f>
        <v>191452.88865</v>
      </c>
    </row>
    <row r="141" spans="1:9" ht="17.25" customHeight="1">
      <c r="A141" s="54" t="s">
        <v>15</v>
      </c>
      <c r="B141" s="42">
        <v>951</v>
      </c>
      <c r="C141" s="37"/>
      <c r="D141" s="42" t="s">
        <v>192</v>
      </c>
      <c r="E141" s="49">
        <f>E142+E143+E147+E151+E154+E155+E165+E174+E177+E182+E184+E186+E171+E149+E153+E167+E169+E179</f>
        <v>219284.17806999997</v>
      </c>
      <c r="F141" s="49">
        <f>F142+F143+F147+F151+F154+F155+F165+F174+F177+F182+F184+F186+F171+F149+F153+F167+F169+F179</f>
        <v>37257.378</v>
      </c>
      <c r="G141" s="89">
        <f t="shared" si="15"/>
        <v>16.990454271674214</v>
      </c>
      <c r="H141" s="49">
        <f>H142+H143+H147+H151+H154+H155+H165+H174+H177+H182+H184+H186+H171+H149+H153+H167+H169+H179</f>
        <v>187409.14091</v>
      </c>
      <c r="I141" s="49">
        <f>I142+I143+I147+I151+I154+I155+I165+I174+I177+I182+I184+I186+I171+I149+I153+I167+I169+I179</f>
        <v>190040.53865</v>
      </c>
    </row>
    <row r="142" spans="1:9" ht="18.75" customHeight="1">
      <c r="A142" s="75" t="s">
        <v>22</v>
      </c>
      <c r="B142" s="52">
        <v>951</v>
      </c>
      <c r="C142" s="53"/>
      <c r="D142" s="53" t="s">
        <v>216</v>
      </c>
      <c r="E142" s="51">
        <v>2853.5</v>
      </c>
      <c r="F142" s="51">
        <v>590.368</v>
      </c>
      <c r="G142" s="74">
        <f t="shared" si="15"/>
        <v>20.689258804976348</v>
      </c>
      <c r="H142" s="51">
        <v>2853.5</v>
      </c>
      <c r="I142" s="51">
        <v>2853.5</v>
      </c>
    </row>
    <row r="143" spans="1:9" ht="35.25" customHeight="1">
      <c r="A143" s="7" t="s">
        <v>4</v>
      </c>
      <c r="B143" s="12">
        <v>951</v>
      </c>
      <c r="C143" s="8"/>
      <c r="D143" s="8" t="s">
        <v>192</v>
      </c>
      <c r="E143" s="47">
        <f>E144+E146+E145</f>
        <v>6606.7</v>
      </c>
      <c r="F143" s="47">
        <f>F144+F146+F145</f>
        <v>1034.185</v>
      </c>
      <c r="G143" s="74">
        <f t="shared" si="15"/>
        <v>15.653578942588583</v>
      </c>
      <c r="H143" s="47">
        <f>H144+H146+H145</f>
        <v>6606.7</v>
      </c>
      <c r="I143" s="47">
        <f>I144+I146+I145</f>
        <v>6606.7</v>
      </c>
    </row>
    <row r="144" spans="1:9" ht="31.5">
      <c r="A144" s="35" t="s">
        <v>72</v>
      </c>
      <c r="B144" s="36">
        <v>951</v>
      </c>
      <c r="C144" s="21"/>
      <c r="D144" s="21" t="s">
        <v>191</v>
      </c>
      <c r="E144" s="46">
        <v>3677.5</v>
      </c>
      <c r="F144" s="46">
        <v>477.144</v>
      </c>
      <c r="G144" s="74">
        <f t="shared" si="15"/>
        <v>12.974683888511219</v>
      </c>
      <c r="H144" s="46">
        <v>3677.5</v>
      </c>
      <c r="I144" s="46">
        <v>3677.5</v>
      </c>
    </row>
    <row r="145" spans="1:9" ht="15.75">
      <c r="A145" s="19" t="s">
        <v>232</v>
      </c>
      <c r="B145" s="20">
        <v>951</v>
      </c>
      <c r="C145" s="21"/>
      <c r="D145" s="21" t="s">
        <v>233</v>
      </c>
      <c r="E145" s="46">
        <v>2353.2</v>
      </c>
      <c r="F145" s="46">
        <v>422.041</v>
      </c>
      <c r="G145" s="74">
        <f t="shared" si="15"/>
        <v>17.934769675335716</v>
      </c>
      <c r="H145" s="46">
        <v>2353.2</v>
      </c>
      <c r="I145" s="46">
        <v>2353.2</v>
      </c>
    </row>
    <row r="146" spans="1:9" ht="15.75">
      <c r="A146" s="19" t="s">
        <v>73</v>
      </c>
      <c r="B146" s="20">
        <v>951</v>
      </c>
      <c r="C146" s="21"/>
      <c r="D146" s="21" t="s">
        <v>193</v>
      </c>
      <c r="E146" s="46">
        <v>576</v>
      </c>
      <c r="F146" s="46">
        <v>135</v>
      </c>
      <c r="G146" s="74">
        <f t="shared" si="15"/>
        <v>23.4375</v>
      </c>
      <c r="H146" s="46">
        <v>576</v>
      </c>
      <c r="I146" s="46">
        <v>576</v>
      </c>
    </row>
    <row r="147" spans="1:9" ht="20.25" customHeight="1" outlineLevel="3">
      <c r="A147" s="7" t="s">
        <v>5</v>
      </c>
      <c r="B147" s="12">
        <v>951</v>
      </c>
      <c r="C147" s="8"/>
      <c r="D147" s="8" t="s">
        <v>192</v>
      </c>
      <c r="E147" s="47">
        <f>E148</f>
        <v>11887.846</v>
      </c>
      <c r="F147" s="47">
        <f>F148</f>
        <v>1723.652</v>
      </c>
      <c r="G147" s="74">
        <f t="shared" si="15"/>
        <v>14.49927934799963</v>
      </c>
      <c r="H147" s="47">
        <f>H148</f>
        <v>11660.8</v>
      </c>
      <c r="I147" s="47">
        <f>I148</f>
        <v>11660.8</v>
      </c>
    </row>
    <row r="148" spans="1:9" ht="18.75" customHeight="1" outlineLevel="6">
      <c r="A148" s="35" t="s">
        <v>69</v>
      </c>
      <c r="B148" s="20">
        <v>951</v>
      </c>
      <c r="C148" s="21"/>
      <c r="D148" s="21" t="s">
        <v>188</v>
      </c>
      <c r="E148" s="46">
        <v>11887.846</v>
      </c>
      <c r="F148" s="46">
        <v>1723.652</v>
      </c>
      <c r="G148" s="74">
        <f t="shared" si="15"/>
        <v>14.49927934799963</v>
      </c>
      <c r="H148" s="46">
        <v>11660.8</v>
      </c>
      <c r="I148" s="46">
        <v>11660.8</v>
      </c>
    </row>
    <row r="149" spans="1:9" ht="19.5" customHeight="1" outlineLevel="6">
      <c r="A149" s="7" t="s">
        <v>65</v>
      </c>
      <c r="B149" s="12">
        <v>951</v>
      </c>
      <c r="C149" s="8"/>
      <c r="D149" s="8" t="s">
        <v>192</v>
      </c>
      <c r="E149" s="47">
        <f>E150</f>
        <v>43.27584</v>
      </c>
      <c r="F149" s="47">
        <f>F150</f>
        <v>0</v>
      </c>
      <c r="G149" s="74">
        <f t="shared" si="15"/>
        <v>0</v>
      </c>
      <c r="H149" s="47">
        <f>H150</f>
        <v>335.53206</v>
      </c>
      <c r="I149" s="47">
        <f>I150</f>
        <v>17.66316</v>
      </c>
    </row>
    <row r="150" spans="1:9" ht="19.5" customHeight="1" outlineLevel="6">
      <c r="A150" s="19" t="s">
        <v>66</v>
      </c>
      <c r="B150" s="20">
        <v>951</v>
      </c>
      <c r="C150" s="21"/>
      <c r="D150" s="21" t="s">
        <v>217</v>
      </c>
      <c r="E150" s="46">
        <v>43.27584</v>
      </c>
      <c r="F150" s="46">
        <v>0</v>
      </c>
      <c r="G150" s="74">
        <f t="shared" si="15"/>
        <v>0</v>
      </c>
      <c r="H150" s="46">
        <v>335.53206</v>
      </c>
      <c r="I150" s="46">
        <v>17.66316</v>
      </c>
    </row>
    <row r="151" spans="1:9" ht="21" customHeight="1" outlineLevel="6">
      <c r="A151" s="7" t="s">
        <v>6</v>
      </c>
      <c r="B151" s="12">
        <v>951</v>
      </c>
      <c r="C151" s="8"/>
      <c r="D151" s="8" t="s">
        <v>192</v>
      </c>
      <c r="E151" s="47">
        <f>E152</f>
        <v>8868</v>
      </c>
      <c r="F151" s="47">
        <f>F152</f>
        <v>1516.825</v>
      </c>
      <c r="G151" s="74">
        <f t="shared" si="15"/>
        <v>17.104476770410464</v>
      </c>
      <c r="H151" s="47">
        <f>H152</f>
        <v>8868</v>
      </c>
      <c r="I151" s="47">
        <f>I152</f>
        <v>8868</v>
      </c>
    </row>
    <row r="152" spans="1:9" ht="37.5" customHeight="1" outlineLevel="3">
      <c r="A152" s="35" t="s">
        <v>70</v>
      </c>
      <c r="B152" s="20">
        <v>951</v>
      </c>
      <c r="C152" s="21"/>
      <c r="D152" s="21" t="s">
        <v>191</v>
      </c>
      <c r="E152" s="46">
        <v>8868</v>
      </c>
      <c r="F152" s="46">
        <v>1516.825</v>
      </c>
      <c r="G152" s="74">
        <f t="shared" si="15"/>
        <v>17.104476770410464</v>
      </c>
      <c r="H152" s="46">
        <v>8868</v>
      </c>
      <c r="I152" s="46">
        <v>8868</v>
      </c>
    </row>
    <row r="153" spans="1:9" ht="18.75" customHeight="1" outlineLevel="3">
      <c r="A153" s="76" t="s">
        <v>75</v>
      </c>
      <c r="B153" s="52">
        <v>951</v>
      </c>
      <c r="C153" s="53"/>
      <c r="D153" s="53" t="s">
        <v>190</v>
      </c>
      <c r="E153" s="51">
        <v>506.298</v>
      </c>
      <c r="F153" s="51">
        <v>0</v>
      </c>
      <c r="G153" s="74">
        <f t="shared" si="15"/>
        <v>0</v>
      </c>
      <c r="H153" s="51">
        <v>0</v>
      </c>
      <c r="I153" s="51">
        <v>0</v>
      </c>
    </row>
    <row r="154" spans="1:9" ht="33" customHeight="1" outlineLevel="3">
      <c r="A154" s="75" t="s">
        <v>23</v>
      </c>
      <c r="B154" s="52">
        <v>951</v>
      </c>
      <c r="C154" s="53"/>
      <c r="D154" s="53" t="s">
        <v>189</v>
      </c>
      <c r="E154" s="51">
        <v>6000</v>
      </c>
      <c r="F154" s="51">
        <v>30</v>
      </c>
      <c r="G154" s="74">
        <f t="shared" si="15"/>
        <v>0.5</v>
      </c>
      <c r="H154" s="51">
        <v>1000</v>
      </c>
      <c r="I154" s="51">
        <v>1000</v>
      </c>
    </row>
    <row r="155" spans="1:9" ht="20.25" customHeight="1" outlineLevel="5">
      <c r="A155" s="7" t="s">
        <v>7</v>
      </c>
      <c r="B155" s="12">
        <v>951</v>
      </c>
      <c r="C155" s="8"/>
      <c r="D155" s="8" t="s">
        <v>192</v>
      </c>
      <c r="E155" s="47">
        <f>SUM(E156:E164)</f>
        <v>110617.46520000002</v>
      </c>
      <c r="F155" s="47">
        <f>SUM(F156:F164)</f>
        <v>15458.856000000002</v>
      </c>
      <c r="G155" s="74">
        <f t="shared" si="15"/>
        <v>13.975058976491534</v>
      </c>
      <c r="H155" s="47">
        <f>SUM(H156:H164)</f>
        <v>83844.85020000002</v>
      </c>
      <c r="I155" s="47">
        <f>SUM(I156:I164)</f>
        <v>88195.16819999999</v>
      </c>
    </row>
    <row r="156" spans="1:9" ht="21.75" customHeight="1" outlineLevel="5">
      <c r="A156" s="19" t="s">
        <v>277</v>
      </c>
      <c r="B156" s="20">
        <v>951</v>
      </c>
      <c r="C156" s="21"/>
      <c r="D156" s="21" t="s">
        <v>276</v>
      </c>
      <c r="E156" s="46">
        <v>460.728</v>
      </c>
      <c r="F156" s="46">
        <v>0</v>
      </c>
      <c r="G156" s="74">
        <f t="shared" si="15"/>
        <v>0</v>
      </c>
      <c r="H156" s="46">
        <v>0</v>
      </c>
      <c r="I156" s="46">
        <v>0</v>
      </c>
    </row>
    <row r="157" spans="1:9" ht="15.75" outlineLevel="4">
      <c r="A157" s="19" t="s">
        <v>8</v>
      </c>
      <c r="B157" s="20">
        <v>951</v>
      </c>
      <c r="C157" s="21"/>
      <c r="D157" s="21" t="s">
        <v>194</v>
      </c>
      <c r="E157" s="46">
        <v>1743.99</v>
      </c>
      <c r="F157" s="46">
        <v>273.716</v>
      </c>
      <c r="G157" s="74">
        <f t="shared" si="15"/>
        <v>15.694814763846123</v>
      </c>
      <c r="H157" s="46">
        <v>1701.454</v>
      </c>
      <c r="I157" s="46">
        <v>1701.454</v>
      </c>
    </row>
    <row r="158" spans="1:9" ht="31.5" outlineLevel="4">
      <c r="A158" s="35" t="s">
        <v>70</v>
      </c>
      <c r="B158" s="20">
        <v>951</v>
      </c>
      <c r="C158" s="21"/>
      <c r="D158" s="21" t="s">
        <v>191</v>
      </c>
      <c r="E158" s="81">
        <v>33622.234</v>
      </c>
      <c r="F158" s="81">
        <v>5638.672</v>
      </c>
      <c r="G158" s="74">
        <f t="shared" si="15"/>
        <v>16.770664316951695</v>
      </c>
      <c r="H158" s="81">
        <v>33673.3</v>
      </c>
      <c r="I158" s="81">
        <v>33673.3</v>
      </c>
    </row>
    <row r="159" spans="1:9" ht="31.5" outlineLevel="5">
      <c r="A159" s="19" t="s">
        <v>24</v>
      </c>
      <c r="B159" s="20">
        <v>951</v>
      </c>
      <c r="C159" s="21"/>
      <c r="D159" s="21">
        <v>9999910690</v>
      </c>
      <c r="E159" s="46">
        <v>71250.02</v>
      </c>
      <c r="F159" s="46">
        <v>8947.456</v>
      </c>
      <c r="G159" s="74">
        <f t="shared" si="15"/>
        <v>12.55782945745138</v>
      </c>
      <c r="H159" s="46">
        <f>45256.8-347.65</f>
        <v>44909.15</v>
      </c>
      <c r="I159" s="46">
        <v>49154.1</v>
      </c>
    </row>
    <row r="160" spans="1:9" ht="19.5" customHeight="1" outlineLevel="5">
      <c r="A160" s="19" t="s">
        <v>219</v>
      </c>
      <c r="B160" s="20">
        <v>951</v>
      </c>
      <c r="C160" s="21"/>
      <c r="D160" s="21" t="s">
        <v>220</v>
      </c>
      <c r="E160" s="46">
        <v>5.628</v>
      </c>
      <c r="F160" s="46">
        <v>5.628</v>
      </c>
      <c r="G160" s="74">
        <f t="shared" si="15"/>
        <v>100</v>
      </c>
      <c r="H160" s="46">
        <v>0</v>
      </c>
      <c r="I160" s="46">
        <v>0</v>
      </c>
    </row>
    <row r="161" spans="1:9" ht="19.5" customHeight="1" outlineLevel="4">
      <c r="A161" s="23" t="s">
        <v>25</v>
      </c>
      <c r="B161" s="20">
        <v>951</v>
      </c>
      <c r="C161" s="21"/>
      <c r="D161" s="21" t="s">
        <v>195</v>
      </c>
      <c r="E161" s="81">
        <v>1208.46</v>
      </c>
      <c r="F161" s="81">
        <v>219.834</v>
      </c>
      <c r="G161" s="74">
        <f t="shared" si="15"/>
        <v>18.19125167568641</v>
      </c>
      <c r="H161" s="81">
        <v>1196.072</v>
      </c>
      <c r="I161" s="81">
        <v>1239.537</v>
      </c>
    </row>
    <row r="162" spans="1:9" ht="19.5" customHeight="1" outlineLevel="4">
      <c r="A162" s="23" t="s">
        <v>26</v>
      </c>
      <c r="B162" s="20">
        <v>951</v>
      </c>
      <c r="C162" s="21"/>
      <c r="D162" s="21" t="s">
        <v>196</v>
      </c>
      <c r="E162" s="46">
        <v>794.861</v>
      </c>
      <c r="F162" s="46">
        <v>141.28</v>
      </c>
      <c r="G162" s="74">
        <f t="shared" si="15"/>
        <v>17.774176868660057</v>
      </c>
      <c r="H162" s="46">
        <v>802.16</v>
      </c>
      <c r="I162" s="46">
        <v>831.647</v>
      </c>
    </row>
    <row r="163" spans="1:9" ht="31.5" outlineLevel="5">
      <c r="A163" s="23" t="s">
        <v>27</v>
      </c>
      <c r="B163" s="20">
        <v>951</v>
      </c>
      <c r="C163" s="21"/>
      <c r="D163" s="21" t="s">
        <v>197</v>
      </c>
      <c r="E163" s="46">
        <v>791.227</v>
      </c>
      <c r="F163" s="46">
        <v>137.631</v>
      </c>
      <c r="G163" s="74">
        <f t="shared" si="15"/>
        <v>17.39462884861108</v>
      </c>
      <c r="H163" s="46">
        <v>822.397</v>
      </c>
      <c r="I163" s="46">
        <v>854.813</v>
      </c>
    </row>
    <row r="164" spans="1:9" ht="63" outlineLevel="6">
      <c r="A164" s="23" t="s">
        <v>165</v>
      </c>
      <c r="B164" s="20">
        <v>951</v>
      </c>
      <c r="C164" s="21"/>
      <c r="D164" s="21" t="s">
        <v>198</v>
      </c>
      <c r="E164" s="46">
        <v>740.3172</v>
      </c>
      <c r="F164" s="46">
        <v>94.639</v>
      </c>
      <c r="G164" s="74">
        <f t="shared" si="15"/>
        <v>12.783574392165953</v>
      </c>
      <c r="H164" s="46">
        <v>740.3172</v>
      </c>
      <c r="I164" s="46">
        <v>740.3172</v>
      </c>
    </row>
    <row r="165" spans="1:9" ht="47.25" outlineLevel="6">
      <c r="A165" s="7" t="s">
        <v>9</v>
      </c>
      <c r="B165" s="12">
        <v>951</v>
      </c>
      <c r="C165" s="8"/>
      <c r="D165" s="8" t="s">
        <v>192</v>
      </c>
      <c r="E165" s="47">
        <f>E166</f>
        <v>560</v>
      </c>
      <c r="F165" s="47">
        <f>F166</f>
        <v>0</v>
      </c>
      <c r="G165" s="74">
        <f t="shared" si="15"/>
        <v>0</v>
      </c>
      <c r="H165" s="47">
        <f>H166</f>
        <v>360</v>
      </c>
      <c r="I165" s="47">
        <f>I166</f>
        <v>260</v>
      </c>
    </row>
    <row r="166" spans="1:9" ht="45" customHeight="1" outlineLevel="6">
      <c r="A166" s="19" t="s">
        <v>30</v>
      </c>
      <c r="B166" s="20">
        <v>951</v>
      </c>
      <c r="C166" s="21"/>
      <c r="D166" s="21" t="s">
        <v>290</v>
      </c>
      <c r="E166" s="46">
        <v>560</v>
      </c>
      <c r="F166" s="46">
        <v>0</v>
      </c>
      <c r="G166" s="74">
        <f t="shared" si="15"/>
        <v>0</v>
      </c>
      <c r="H166" s="46">
        <v>360</v>
      </c>
      <c r="I166" s="46">
        <v>260</v>
      </c>
    </row>
    <row r="167" spans="1:9" ht="18" customHeight="1" outlineLevel="6">
      <c r="A167" s="7" t="s">
        <v>76</v>
      </c>
      <c r="B167" s="12">
        <v>951</v>
      </c>
      <c r="C167" s="8"/>
      <c r="D167" s="8" t="s">
        <v>192</v>
      </c>
      <c r="E167" s="47">
        <f>E168</f>
        <v>426.00537</v>
      </c>
      <c r="F167" s="47">
        <f>F168</f>
        <v>0</v>
      </c>
      <c r="G167" s="74">
        <f t="shared" si="15"/>
        <v>0</v>
      </c>
      <c r="H167" s="47">
        <f>H168</f>
        <v>426.00537</v>
      </c>
      <c r="I167" s="47">
        <f>I168</f>
        <v>426.00537</v>
      </c>
    </row>
    <row r="168" spans="1:9" ht="33.75" customHeight="1" outlineLevel="4">
      <c r="A168" s="19" t="s">
        <v>77</v>
      </c>
      <c r="B168" s="20">
        <v>951</v>
      </c>
      <c r="C168" s="21"/>
      <c r="D168" s="21" t="s">
        <v>199</v>
      </c>
      <c r="E168" s="46">
        <v>426.00537</v>
      </c>
      <c r="F168" s="46">
        <v>0</v>
      </c>
      <c r="G168" s="74">
        <f t="shared" si="15"/>
        <v>0</v>
      </c>
      <c r="H168" s="46">
        <v>426.00537</v>
      </c>
      <c r="I168" s="46">
        <v>426.00537</v>
      </c>
    </row>
    <row r="169" spans="1:9" ht="21.75" customHeight="1" outlineLevel="6">
      <c r="A169" s="24" t="s">
        <v>151</v>
      </c>
      <c r="B169" s="12">
        <v>951</v>
      </c>
      <c r="C169" s="8"/>
      <c r="D169" s="8" t="s">
        <v>192</v>
      </c>
      <c r="E169" s="47">
        <f>E170</f>
        <v>3.38708</v>
      </c>
      <c r="F169" s="47">
        <f>F170</f>
        <v>0</v>
      </c>
      <c r="G169" s="74">
        <f t="shared" si="15"/>
        <v>0</v>
      </c>
      <c r="H169" s="47">
        <f>H170</f>
        <v>3.38708</v>
      </c>
      <c r="I169" s="47">
        <f>I170</f>
        <v>3.38708</v>
      </c>
    </row>
    <row r="170" spans="1:9" ht="63" outlineLevel="6">
      <c r="A170" s="19" t="s">
        <v>152</v>
      </c>
      <c r="B170" s="20">
        <v>951</v>
      </c>
      <c r="C170" s="21"/>
      <c r="D170" s="21" t="s">
        <v>200</v>
      </c>
      <c r="E170" s="46">
        <v>3.38708</v>
      </c>
      <c r="F170" s="46">
        <v>0</v>
      </c>
      <c r="G170" s="74">
        <f t="shared" si="15"/>
        <v>0</v>
      </c>
      <c r="H170" s="46">
        <v>3.38708</v>
      </c>
      <c r="I170" s="46">
        <v>3.38708</v>
      </c>
    </row>
    <row r="171" spans="1:9" ht="15.75" outlineLevel="6">
      <c r="A171" s="7" t="s">
        <v>58</v>
      </c>
      <c r="B171" s="12">
        <v>951</v>
      </c>
      <c r="C171" s="8"/>
      <c r="D171" s="8" t="s">
        <v>192</v>
      </c>
      <c r="E171" s="47">
        <f>E172+E173</f>
        <v>970.70872</v>
      </c>
      <c r="F171" s="47">
        <f>F172+F173</f>
        <v>0</v>
      </c>
      <c r="G171" s="74">
        <f t="shared" si="15"/>
        <v>0</v>
      </c>
      <c r="H171" s="47">
        <f>H172+H173</f>
        <v>1070.7158</v>
      </c>
      <c r="I171" s="47">
        <f>I172+I173</f>
        <v>1070.74444</v>
      </c>
    </row>
    <row r="172" spans="1:9" ht="47.25" outlineLevel="6">
      <c r="A172" s="23" t="s">
        <v>59</v>
      </c>
      <c r="B172" s="20">
        <v>951</v>
      </c>
      <c r="C172" s="21"/>
      <c r="D172" s="21" t="s">
        <v>201</v>
      </c>
      <c r="E172" s="46">
        <v>0.70872</v>
      </c>
      <c r="F172" s="46">
        <v>0</v>
      </c>
      <c r="G172" s="74">
        <f t="shared" si="15"/>
        <v>0</v>
      </c>
      <c r="H172" s="46">
        <v>0.7158</v>
      </c>
      <c r="I172" s="46">
        <v>0.74444</v>
      </c>
    </row>
    <row r="173" spans="1:9" ht="22.5" customHeight="1" outlineLevel="5">
      <c r="A173" s="19" t="s">
        <v>78</v>
      </c>
      <c r="B173" s="20">
        <v>951</v>
      </c>
      <c r="C173" s="21"/>
      <c r="D173" s="21" t="s">
        <v>202</v>
      </c>
      <c r="E173" s="46">
        <v>970</v>
      </c>
      <c r="F173" s="46">
        <v>0</v>
      </c>
      <c r="G173" s="74">
        <f t="shared" si="15"/>
        <v>0</v>
      </c>
      <c r="H173" s="46">
        <v>1070</v>
      </c>
      <c r="I173" s="46">
        <v>1070</v>
      </c>
    </row>
    <row r="174" spans="1:9" ht="20.25" customHeight="1" outlineLevel="5">
      <c r="A174" s="7" t="s">
        <v>10</v>
      </c>
      <c r="B174" s="12">
        <v>951</v>
      </c>
      <c r="C174" s="8"/>
      <c r="D174" s="8" t="s">
        <v>192</v>
      </c>
      <c r="E174" s="47">
        <f>E175+E176</f>
        <v>5390.9220000000005</v>
      </c>
      <c r="F174" s="47">
        <f>F175+F176</f>
        <v>940.5799999999999</v>
      </c>
      <c r="G174" s="74">
        <f t="shared" si="15"/>
        <v>17.44747929945935</v>
      </c>
      <c r="H174" s="47">
        <f>H175+H176</f>
        <v>5374.996</v>
      </c>
      <c r="I174" s="47">
        <f>I175+I176</f>
        <v>5478.516</v>
      </c>
    </row>
    <row r="175" spans="1:9" ht="20.25" customHeight="1" outlineLevel="5">
      <c r="A175" s="35" t="s">
        <v>69</v>
      </c>
      <c r="B175" s="36">
        <v>951</v>
      </c>
      <c r="C175" s="21"/>
      <c r="D175" s="21" t="s">
        <v>191</v>
      </c>
      <c r="E175" s="46">
        <v>2592.15</v>
      </c>
      <c r="F175" s="46">
        <v>513.9</v>
      </c>
      <c r="G175" s="74">
        <f t="shared" si="15"/>
        <v>19.82524159481511</v>
      </c>
      <c r="H175" s="46">
        <v>2550.6</v>
      </c>
      <c r="I175" s="46">
        <v>2550.6</v>
      </c>
    </row>
    <row r="176" spans="1:9" ht="45.75" customHeight="1" outlineLevel="5">
      <c r="A176" s="35" t="s">
        <v>203</v>
      </c>
      <c r="B176" s="36">
        <v>951</v>
      </c>
      <c r="C176" s="21"/>
      <c r="D176" s="21" t="s">
        <v>204</v>
      </c>
      <c r="E176" s="46">
        <v>2798.772</v>
      </c>
      <c r="F176" s="46">
        <v>426.68</v>
      </c>
      <c r="G176" s="74">
        <f t="shared" si="15"/>
        <v>15.245257562959754</v>
      </c>
      <c r="H176" s="46">
        <v>2824.396</v>
      </c>
      <c r="I176" s="46">
        <v>2927.916</v>
      </c>
    </row>
    <row r="177" spans="1:9" ht="20.25" customHeight="1" outlineLevel="5">
      <c r="A177" s="7" t="s">
        <v>11</v>
      </c>
      <c r="B177" s="12">
        <v>951</v>
      </c>
      <c r="C177" s="8"/>
      <c r="D177" s="8" t="s">
        <v>192</v>
      </c>
      <c r="E177" s="47">
        <f>E178</f>
        <v>776</v>
      </c>
      <c r="F177" s="47">
        <f>F178</f>
        <v>178.056</v>
      </c>
      <c r="G177" s="74">
        <f t="shared" si="15"/>
        <v>22.94536082474227</v>
      </c>
      <c r="H177" s="47">
        <f>H178</f>
        <v>776</v>
      </c>
      <c r="I177" s="47">
        <f>I178</f>
        <v>776</v>
      </c>
    </row>
    <row r="178" spans="1:9" ht="37.5" customHeight="1" outlineLevel="5">
      <c r="A178" s="19" t="s">
        <v>40</v>
      </c>
      <c r="B178" s="20">
        <v>951</v>
      </c>
      <c r="C178" s="21"/>
      <c r="D178" s="21" t="s">
        <v>291</v>
      </c>
      <c r="E178" s="46">
        <v>776</v>
      </c>
      <c r="F178" s="46">
        <v>178.056</v>
      </c>
      <c r="G178" s="74">
        <f t="shared" si="15"/>
        <v>22.94536082474227</v>
      </c>
      <c r="H178" s="46">
        <v>776</v>
      </c>
      <c r="I178" s="46">
        <v>776</v>
      </c>
    </row>
    <row r="179" spans="1:9" ht="15.75" outlineLevel="6">
      <c r="A179" s="7" t="s">
        <v>12</v>
      </c>
      <c r="B179" s="12">
        <v>951</v>
      </c>
      <c r="C179" s="8"/>
      <c r="D179" s="8" t="s">
        <v>192</v>
      </c>
      <c r="E179" s="47">
        <f>E180+E181</f>
        <v>29034.42386</v>
      </c>
      <c r="F179" s="47">
        <f>F180+F181</f>
        <v>7131.271</v>
      </c>
      <c r="G179" s="74">
        <f t="shared" si="15"/>
        <v>24.56143450404254</v>
      </c>
      <c r="H179" s="47">
        <f>H180+H181</f>
        <v>29489.0084</v>
      </c>
      <c r="I179" s="47">
        <f>I180+I181</f>
        <v>29938.0584</v>
      </c>
    </row>
    <row r="180" spans="1:9" ht="47.25" outlineLevel="6">
      <c r="A180" s="19" t="s">
        <v>210</v>
      </c>
      <c r="B180" s="20">
        <v>951</v>
      </c>
      <c r="C180" s="21"/>
      <c r="D180" s="21" t="s">
        <v>213</v>
      </c>
      <c r="E180" s="46">
        <v>881.24991</v>
      </c>
      <c r="F180" s="46">
        <v>21.605</v>
      </c>
      <c r="G180" s="74">
        <f t="shared" si="15"/>
        <v>2.451631456053142</v>
      </c>
      <c r="H180" s="46">
        <v>940.2188</v>
      </c>
      <c r="I180" s="46">
        <v>977.83034</v>
      </c>
    </row>
    <row r="181" spans="1:9" ht="63" outlineLevel="6">
      <c r="A181" s="19" t="s">
        <v>211</v>
      </c>
      <c r="B181" s="20">
        <v>951</v>
      </c>
      <c r="C181" s="21"/>
      <c r="D181" s="21" t="s">
        <v>212</v>
      </c>
      <c r="E181" s="46">
        <v>28153.17395</v>
      </c>
      <c r="F181" s="46">
        <v>7109.666</v>
      </c>
      <c r="G181" s="74">
        <f t="shared" si="15"/>
        <v>25.253514977127473</v>
      </c>
      <c r="H181" s="46">
        <v>28548.7896</v>
      </c>
      <c r="I181" s="46">
        <v>28960.22806</v>
      </c>
    </row>
    <row r="182" spans="1:9" ht="31.5" outlineLevel="6">
      <c r="A182" s="24" t="s">
        <v>13</v>
      </c>
      <c r="B182" s="12">
        <v>951</v>
      </c>
      <c r="C182" s="8"/>
      <c r="D182" s="8" t="s">
        <v>192</v>
      </c>
      <c r="E182" s="47">
        <f>E183</f>
        <v>4145.3</v>
      </c>
      <c r="F182" s="47">
        <f>F183</f>
        <v>1005</v>
      </c>
      <c r="G182" s="74">
        <f t="shared" si="15"/>
        <v>24.24432489807734</v>
      </c>
      <c r="H182" s="47">
        <f>H183</f>
        <v>4145.3</v>
      </c>
      <c r="I182" s="47">
        <f>I183</f>
        <v>4145.3</v>
      </c>
    </row>
    <row r="183" spans="1:9" ht="31.5" outlineLevel="6">
      <c r="A183" s="23" t="s">
        <v>43</v>
      </c>
      <c r="B183" s="20">
        <v>951</v>
      </c>
      <c r="C183" s="21"/>
      <c r="D183" s="21" t="s">
        <v>205</v>
      </c>
      <c r="E183" s="46">
        <v>4145.3</v>
      </c>
      <c r="F183" s="46">
        <v>1005</v>
      </c>
      <c r="G183" s="74">
        <f t="shared" si="15"/>
        <v>24.24432489807734</v>
      </c>
      <c r="H183" s="46">
        <v>4145.3</v>
      </c>
      <c r="I183" s="46">
        <v>4145.3</v>
      </c>
    </row>
    <row r="184" spans="1:9" ht="15.75" outlineLevel="6">
      <c r="A184" s="7" t="s">
        <v>44</v>
      </c>
      <c r="B184" s="12">
        <v>951</v>
      </c>
      <c r="C184" s="8"/>
      <c r="D184" s="8" t="s">
        <v>192</v>
      </c>
      <c r="E184" s="47">
        <f>E185</f>
        <v>0</v>
      </c>
      <c r="F184" s="47">
        <f>F185</f>
        <v>0</v>
      </c>
      <c r="G184" s="74">
        <v>0</v>
      </c>
      <c r="H184" s="47">
        <f>H185</f>
        <v>0</v>
      </c>
      <c r="I184" s="47">
        <f>I185</f>
        <v>0</v>
      </c>
    </row>
    <row r="185" spans="1:9" ht="31.5" outlineLevel="6">
      <c r="A185" s="19" t="s">
        <v>45</v>
      </c>
      <c r="B185" s="20">
        <v>951</v>
      </c>
      <c r="C185" s="21"/>
      <c r="D185" s="21" t="s">
        <v>206</v>
      </c>
      <c r="E185" s="46">
        <v>0</v>
      </c>
      <c r="F185" s="46">
        <v>0</v>
      </c>
      <c r="G185" s="74">
        <v>0</v>
      </c>
      <c r="H185" s="46">
        <v>0</v>
      </c>
      <c r="I185" s="46">
        <v>0</v>
      </c>
    </row>
    <row r="186" spans="1:9" ht="18.75" customHeight="1" outlineLevel="6">
      <c r="A186" s="24" t="s">
        <v>18</v>
      </c>
      <c r="B186" s="12">
        <v>951</v>
      </c>
      <c r="C186" s="8"/>
      <c r="D186" s="8" t="s">
        <v>192</v>
      </c>
      <c r="E186" s="47">
        <f>E187+E188</f>
        <v>30594.345999999998</v>
      </c>
      <c r="F186" s="47">
        <f>F187+F188</f>
        <v>7648.585</v>
      </c>
      <c r="G186" s="74">
        <f t="shared" si="15"/>
        <v>24.999995097133308</v>
      </c>
      <c r="H186" s="47">
        <f>H187+H188</f>
        <v>30594.345999999998</v>
      </c>
      <c r="I186" s="47">
        <f>I187+I188</f>
        <v>28740.696</v>
      </c>
    </row>
    <row r="187" spans="1:9" ht="32.25" customHeight="1" outlineLevel="6">
      <c r="A187" s="19" t="s">
        <v>46</v>
      </c>
      <c r="B187" s="20">
        <v>951</v>
      </c>
      <c r="C187" s="21"/>
      <c r="D187" s="21">
        <v>9999910650</v>
      </c>
      <c r="E187" s="46">
        <v>8153.65</v>
      </c>
      <c r="F187" s="46">
        <v>2038.411</v>
      </c>
      <c r="G187" s="74">
        <f t="shared" si="15"/>
        <v>24.999981603331026</v>
      </c>
      <c r="H187" s="46">
        <v>8153.65</v>
      </c>
      <c r="I187" s="46">
        <v>6300</v>
      </c>
    </row>
    <row r="188" spans="1:9" ht="18" customHeight="1" outlineLevel="6">
      <c r="A188" s="19" t="s">
        <v>130</v>
      </c>
      <c r="B188" s="20">
        <v>951</v>
      </c>
      <c r="C188" s="21"/>
      <c r="D188" s="21">
        <v>9999993110</v>
      </c>
      <c r="E188" s="46">
        <v>22440.696</v>
      </c>
      <c r="F188" s="46">
        <v>5610.174</v>
      </c>
      <c r="G188" s="83">
        <f t="shared" si="15"/>
        <v>25</v>
      </c>
      <c r="H188" s="46">
        <v>22440.696</v>
      </c>
      <c r="I188" s="46">
        <v>22440.696</v>
      </c>
    </row>
    <row r="189" spans="1:9" ht="25.5" outlineLevel="6">
      <c r="A189" s="54" t="s">
        <v>17</v>
      </c>
      <c r="B189" s="55" t="s">
        <v>16</v>
      </c>
      <c r="C189" s="56"/>
      <c r="D189" s="42" t="s">
        <v>218</v>
      </c>
      <c r="E189" s="79">
        <f>E190+E192+E194+E196</f>
        <v>3723.74769</v>
      </c>
      <c r="F189" s="79">
        <f>F190+F192+F194+F196</f>
        <v>1301.21</v>
      </c>
      <c r="G189" s="83">
        <f t="shared" si="15"/>
        <v>34.94355977700519</v>
      </c>
      <c r="H189" s="79">
        <f>H190+H192+H194+H196</f>
        <v>1555.789</v>
      </c>
      <c r="I189" s="79">
        <f>I190+I192+I194+I196</f>
        <v>1412.35</v>
      </c>
    </row>
    <row r="190" spans="1:9" ht="15.75" outlineLevel="6">
      <c r="A190" s="69" t="s">
        <v>282</v>
      </c>
      <c r="B190" s="70" t="s">
        <v>16</v>
      </c>
      <c r="C190" s="71"/>
      <c r="D190" s="40" t="s">
        <v>192</v>
      </c>
      <c r="E190" s="78">
        <f>E191</f>
        <v>60.46363</v>
      </c>
      <c r="F190" s="78">
        <f>F191</f>
        <v>60.464</v>
      </c>
      <c r="G190" s="83">
        <f t="shared" si="15"/>
        <v>100.00061193811882</v>
      </c>
      <c r="H190" s="78">
        <f>H191</f>
        <v>0</v>
      </c>
      <c r="I190" s="78">
        <f>I191</f>
        <v>0</v>
      </c>
    </row>
    <row r="191" spans="1:9" ht="15.75" outlineLevel="6">
      <c r="A191" s="19" t="s">
        <v>283</v>
      </c>
      <c r="B191" s="62" t="s">
        <v>16</v>
      </c>
      <c r="C191" s="63"/>
      <c r="D191" s="85" t="s">
        <v>284</v>
      </c>
      <c r="E191" s="84">
        <v>60.46363</v>
      </c>
      <c r="F191" s="84">
        <v>60.464</v>
      </c>
      <c r="G191" s="83">
        <f t="shared" si="15"/>
        <v>100.00061193811882</v>
      </c>
      <c r="H191" s="84"/>
      <c r="I191" s="84"/>
    </row>
    <row r="192" spans="1:9" ht="15.75" outlineLevel="6">
      <c r="A192" s="69" t="s">
        <v>285</v>
      </c>
      <c r="B192" s="70" t="s">
        <v>16</v>
      </c>
      <c r="C192" s="71"/>
      <c r="D192" s="40" t="s">
        <v>192</v>
      </c>
      <c r="E192" s="78">
        <f>E193</f>
        <v>354.47108</v>
      </c>
      <c r="F192" s="78">
        <f>F193</f>
        <v>354.471</v>
      </c>
      <c r="G192" s="83">
        <f t="shared" si="15"/>
        <v>99.99997743116307</v>
      </c>
      <c r="H192" s="78">
        <f>H193</f>
        <v>0</v>
      </c>
      <c r="I192" s="78">
        <f>I193</f>
        <v>0</v>
      </c>
    </row>
    <row r="193" spans="1:9" ht="15.75" outlineLevel="6">
      <c r="A193" s="19" t="s">
        <v>283</v>
      </c>
      <c r="B193" s="62" t="s">
        <v>16</v>
      </c>
      <c r="C193" s="63"/>
      <c r="D193" s="85" t="s">
        <v>284</v>
      </c>
      <c r="E193" s="84">
        <v>354.47108</v>
      </c>
      <c r="F193" s="84">
        <v>354.471</v>
      </c>
      <c r="G193" s="83">
        <f t="shared" si="15"/>
        <v>99.99997743116307</v>
      </c>
      <c r="H193" s="84"/>
      <c r="I193" s="84"/>
    </row>
    <row r="194" spans="1:9" ht="15.75" outlineLevel="6">
      <c r="A194" s="69" t="s">
        <v>286</v>
      </c>
      <c r="B194" s="70" t="s">
        <v>16</v>
      </c>
      <c r="C194" s="71"/>
      <c r="D194" s="40" t="s">
        <v>192</v>
      </c>
      <c r="E194" s="78">
        <f>E195</f>
        <v>86.27498</v>
      </c>
      <c r="F194" s="78">
        <f>F195</f>
        <v>86.275</v>
      </c>
      <c r="G194" s="83">
        <f t="shared" si="15"/>
        <v>100.00002318169186</v>
      </c>
      <c r="H194" s="78">
        <f>H195</f>
        <v>0</v>
      </c>
      <c r="I194" s="78">
        <f>I195</f>
        <v>0</v>
      </c>
    </row>
    <row r="195" spans="1:9" ht="15.75" outlineLevel="6">
      <c r="A195" s="19" t="s">
        <v>283</v>
      </c>
      <c r="B195" s="62" t="s">
        <v>16</v>
      </c>
      <c r="C195" s="63"/>
      <c r="D195" s="85" t="s">
        <v>284</v>
      </c>
      <c r="E195" s="84">
        <v>86.27498</v>
      </c>
      <c r="F195" s="84">
        <v>86.275</v>
      </c>
      <c r="G195" s="83">
        <f t="shared" si="15"/>
        <v>100.00002318169186</v>
      </c>
      <c r="H195" s="84"/>
      <c r="I195" s="84"/>
    </row>
    <row r="196" spans="1:9" ht="22.5" customHeight="1" outlineLevel="6">
      <c r="A196" s="7" t="s">
        <v>12</v>
      </c>
      <c r="B196" s="12">
        <v>953</v>
      </c>
      <c r="C196" s="8"/>
      <c r="D196" s="8" t="s">
        <v>118</v>
      </c>
      <c r="E196" s="47">
        <f>E197</f>
        <v>3222.538</v>
      </c>
      <c r="F196" s="47">
        <f>F197</f>
        <v>800</v>
      </c>
      <c r="G196" s="83">
        <f t="shared" si="15"/>
        <v>24.82515334186905</v>
      </c>
      <c r="H196" s="47">
        <f>H197</f>
        <v>1555.789</v>
      </c>
      <c r="I196" s="47">
        <f>I197</f>
        <v>1412.35</v>
      </c>
    </row>
    <row r="197" spans="1:9" ht="33.75" customHeight="1" outlineLevel="6">
      <c r="A197" s="23" t="s">
        <v>55</v>
      </c>
      <c r="B197" s="20">
        <v>953</v>
      </c>
      <c r="C197" s="21"/>
      <c r="D197" s="21" t="s">
        <v>207</v>
      </c>
      <c r="E197" s="46">
        <v>3222.538</v>
      </c>
      <c r="F197" s="46">
        <v>800</v>
      </c>
      <c r="G197" s="83">
        <f t="shared" si="15"/>
        <v>24.82515334186905</v>
      </c>
      <c r="H197" s="46">
        <v>1555.789</v>
      </c>
      <c r="I197" s="46">
        <v>1412.35</v>
      </c>
    </row>
    <row r="198" spans="1:9" ht="18.75" outlineLevel="6">
      <c r="A198" s="16" t="s">
        <v>3</v>
      </c>
      <c r="B198" s="16"/>
      <c r="C198" s="16"/>
      <c r="D198" s="16"/>
      <c r="E198" s="82">
        <f>E9+E140</f>
        <v>1232874.1473700001</v>
      </c>
      <c r="F198" s="82">
        <f>F9+F140</f>
        <v>226185.73500000002</v>
      </c>
      <c r="G198" s="74">
        <f t="shared" si="15"/>
        <v>18.346214452018923</v>
      </c>
      <c r="H198" s="82">
        <f>H9+H140</f>
        <v>1039487.9984599998</v>
      </c>
      <c r="I198" s="82">
        <f>I9+I140</f>
        <v>1078222.59486</v>
      </c>
    </row>
    <row r="199" spans="1:7" ht="12.75" outlineLevel="6">
      <c r="A199" s="1"/>
      <c r="B199" s="15"/>
      <c r="C199" s="1"/>
      <c r="D199" s="1"/>
      <c r="E199" s="1"/>
      <c r="F199" s="1"/>
      <c r="G199" s="1"/>
    </row>
    <row r="200" spans="1:9" ht="12.75" outlineLevel="6">
      <c r="A200" s="3"/>
      <c r="B200" s="3"/>
      <c r="C200" s="3"/>
      <c r="D200" s="3"/>
      <c r="E200" s="67">
        <v>1169831.61117</v>
      </c>
      <c r="F200" s="67"/>
      <c r="G200" s="67"/>
      <c r="H200" s="68">
        <v>1123807.1984599999</v>
      </c>
      <c r="I200" s="68">
        <v>1078222.59486</v>
      </c>
    </row>
    <row r="201" spans="5:7" ht="49.5" customHeight="1" outlineLevel="6">
      <c r="E201" s="59"/>
      <c r="F201" s="59"/>
      <c r="G201" s="59"/>
    </row>
    <row r="202" spans="5:9" ht="12.75">
      <c r="E202" s="65">
        <f>E198-E200</f>
        <v>63042.536200000206</v>
      </c>
      <c r="F202" s="65"/>
      <c r="G202" s="65"/>
      <c r="H202" s="65">
        <f>H198-H200</f>
        <v>-84319.20000000007</v>
      </c>
      <c r="I202" s="65">
        <f>I198-I200</f>
        <v>0</v>
      </c>
    </row>
  </sheetData>
  <sheetProtection/>
  <autoFilter ref="A8:E198"/>
  <mergeCells count="5">
    <mergeCell ref="A6:I6"/>
    <mergeCell ref="A5:I5"/>
    <mergeCell ref="E1:I1"/>
    <mergeCell ref="E2:I2"/>
    <mergeCell ref="E3:I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2" r:id="rId1"/>
  <colBreaks count="1" manualBreakCount="1">
    <brk id="7" max="1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2021-05-13T01:13:29Z</cp:lastPrinted>
  <dcterms:created xsi:type="dcterms:W3CDTF">2008-11-11T04:53:42Z</dcterms:created>
  <dcterms:modified xsi:type="dcterms:W3CDTF">2021-05-27T22:51:05Z</dcterms:modified>
  <cp:category/>
  <cp:version/>
  <cp:contentType/>
  <cp:contentStatus/>
</cp:coreProperties>
</file>